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23235" windowHeight="9465"/>
  </bookViews>
  <sheets>
    <sheet name="3 TRIM-2013" sheetId="1" r:id="rId1"/>
  </sheets>
  <definedNames>
    <definedName name="_xlnm.Print_Titles" localSheetId="0">'3 TRIM-2013'!$1:$11</definedName>
  </definedNames>
  <calcPr calcId="145621" fullCalcOnLoad="1"/>
</workbook>
</file>

<file path=xl/calcChain.xml><?xml version="1.0" encoding="utf-8"?>
<calcChain xmlns="http://schemas.openxmlformats.org/spreadsheetml/2006/main">
  <c r="B13" i="1" l="1"/>
  <c r="C13" i="1"/>
  <c r="E13" i="1"/>
  <c r="F13" i="1"/>
  <c r="F24" i="1" s="1"/>
  <c r="D14" i="1"/>
  <c r="D15" i="1"/>
  <c r="D13" i="1" s="1"/>
  <c r="D16" i="1"/>
  <c r="D17" i="1"/>
  <c r="G17" i="1"/>
  <c r="G13" i="1" s="1"/>
  <c r="G24" i="1" s="1"/>
  <c r="H17" i="1"/>
  <c r="H13" i="1" s="1"/>
  <c r="H24" i="1" s="1"/>
  <c r="B19" i="1"/>
  <c r="C19" i="1"/>
  <c r="E19" i="1"/>
  <c r="F19" i="1"/>
  <c r="G19" i="1"/>
  <c r="H19" i="1"/>
  <c r="D20" i="1"/>
  <c r="D19" i="1" s="1"/>
  <c r="D21" i="1"/>
  <c r="D22" i="1"/>
  <c r="B24" i="1"/>
  <c r="C24" i="1"/>
  <c r="E24" i="1"/>
  <c r="B27" i="1"/>
  <c r="C27" i="1"/>
  <c r="E27" i="1"/>
  <c r="D28" i="1"/>
  <c r="D27" i="1" s="1"/>
  <c r="D29" i="1"/>
  <c r="G29" i="1"/>
  <c r="G27" i="1" s="1"/>
  <c r="G38" i="1" s="1"/>
  <c r="D30" i="1"/>
  <c r="D31" i="1"/>
  <c r="B33" i="1"/>
  <c r="C33" i="1"/>
  <c r="E33" i="1"/>
  <c r="F33" i="1"/>
  <c r="G33" i="1"/>
  <c r="H33" i="1"/>
  <c r="D34" i="1"/>
  <c r="D35" i="1"/>
  <c r="D33" i="1" s="1"/>
  <c r="D36" i="1"/>
  <c r="B38" i="1"/>
  <c r="C38" i="1"/>
  <c r="E38" i="1"/>
  <c r="F38" i="1"/>
  <c r="B41" i="1"/>
  <c r="C41" i="1"/>
  <c r="C52" i="1" s="1"/>
  <c r="E41" i="1"/>
  <c r="E52" i="1" s="1"/>
  <c r="F41" i="1"/>
  <c r="D42" i="1"/>
  <c r="D41" i="1" s="1"/>
  <c r="G42" i="1"/>
  <c r="H42" i="1"/>
  <c r="D43" i="1"/>
  <c r="G43" i="1"/>
  <c r="G41" i="1" s="1"/>
  <c r="D44" i="1"/>
  <c r="G44" i="1"/>
  <c r="H44" i="1"/>
  <c r="D45" i="1"/>
  <c r="G45" i="1"/>
  <c r="H45" i="1" s="1"/>
  <c r="B47" i="1"/>
  <c r="C47" i="1"/>
  <c r="E47" i="1"/>
  <c r="F47" i="1"/>
  <c r="D48" i="1"/>
  <c r="G48" i="1"/>
  <c r="G47" i="1" s="1"/>
  <c r="D49" i="1"/>
  <c r="D47" i="1" s="1"/>
  <c r="G49" i="1"/>
  <c r="H49" i="1"/>
  <c r="D50" i="1"/>
  <c r="B52" i="1"/>
  <c r="F52" i="1"/>
  <c r="B55" i="1"/>
  <c r="C55" i="1"/>
  <c r="C66" i="1" s="1"/>
  <c r="E55" i="1"/>
  <c r="E66" i="1" s="1"/>
  <c r="F55" i="1"/>
  <c r="D56" i="1"/>
  <c r="D55" i="1" s="1"/>
  <c r="G56" i="1"/>
  <c r="H56" i="1"/>
  <c r="D57" i="1"/>
  <c r="G57" i="1"/>
  <c r="G55" i="1" s="1"/>
  <c r="D58" i="1"/>
  <c r="G58" i="1"/>
  <c r="H58" i="1"/>
  <c r="D59" i="1"/>
  <c r="G59" i="1"/>
  <c r="H59" i="1" s="1"/>
  <c r="B61" i="1"/>
  <c r="C61" i="1"/>
  <c r="E61" i="1"/>
  <c r="F61" i="1"/>
  <c r="D62" i="1"/>
  <c r="G62" i="1"/>
  <c r="G61" i="1" s="1"/>
  <c r="D63" i="1"/>
  <c r="D61" i="1" s="1"/>
  <c r="G63" i="1"/>
  <c r="H63" i="1"/>
  <c r="D64" i="1"/>
  <c r="G64" i="1"/>
  <c r="H64" i="1" s="1"/>
  <c r="B66" i="1"/>
  <c r="F66" i="1"/>
  <c r="B69" i="1"/>
  <c r="E69" i="1"/>
  <c r="F69" i="1"/>
  <c r="C70" i="1"/>
  <c r="C69" i="1" s="1"/>
  <c r="C80" i="1" s="1"/>
  <c r="G70" i="1"/>
  <c r="G69" i="1" s="1"/>
  <c r="G80" i="1" s="1"/>
  <c r="D71" i="1"/>
  <c r="G71" i="1"/>
  <c r="H71" i="1"/>
  <c r="D72" i="1"/>
  <c r="G72" i="1"/>
  <c r="H72" i="1" s="1"/>
  <c r="D73" i="1"/>
  <c r="G73" i="1"/>
  <c r="H73" i="1"/>
  <c r="B75" i="1"/>
  <c r="C75" i="1"/>
  <c r="E75" i="1"/>
  <c r="F75" i="1"/>
  <c r="D76" i="1"/>
  <c r="D75" i="1" s="1"/>
  <c r="G76" i="1"/>
  <c r="H76" i="1"/>
  <c r="D77" i="1"/>
  <c r="G77" i="1"/>
  <c r="G75" i="1" s="1"/>
  <c r="D78" i="1"/>
  <c r="B80" i="1"/>
  <c r="E80" i="1"/>
  <c r="F80" i="1"/>
  <c r="B83" i="1"/>
  <c r="E83" i="1"/>
  <c r="F83" i="1"/>
  <c r="C84" i="1"/>
  <c r="C83" i="1" s="1"/>
  <c r="C94" i="1" s="1"/>
  <c r="D84" i="1"/>
  <c r="D83" i="1" s="1"/>
  <c r="G84" i="1"/>
  <c r="G83" i="1" s="1"/>
  <c r="H84" i="1"/>
  <c r="D85" i="1"/>
  <c r="G85" i="1"/>
  <c r="H85" i="1" s="1"/>
  <c r="D86" i="1"/>
  <c r="G86" i="1"/>
  <c r="H86" i="1"/>
  <c r="D87" i="1"/>
  <c r="G87" i="1"/>
  <c r="H87" i="1" s="1"/>
  <c r="B89" i="1"/>
  <c r="C89" i="1"/>
  <c r="E89" i="1"/>
  <c r="F89" i="1"/>
  <c r="D90" i="1"/>
  <c r="G90" i="1"/>
  <c r="G89" i="1" s="1"/>
  <c r="D91" i="1"/>
  <c r="D89" i="1" s="1"/>
  <c r="G91" i="1"/>
  <c r="H91" i="1"/>
  <c r="D92" i="1"/>
  <c r="B94" i="1"/>
  <c r="E94" i="1"/>
  <c r="F94" i="1"/>
  <c r="B97" i="1"/>
  <c r="E97" i="1"/>
  <c r="F97" i="1"/>
  <c r="C98" i="1"/>
  <c r="C97" i="1" s="1"/>
  <c r="C108" i="1" s="1"/>
  <c r="G98" i="1"/>
  <c r="G97" i="1" s="1"/>
  <c r="G108" i="1" s="1"/>
  <c r="D99" i="1"/>
  <c r="D100" i="1"/>
  <c r="G100" i="1"/>
  <c r="H100" i="1" s="1"/>
  <c r="D101" i="1"/>
  <c r="G101" i="1"/>
  <c r="H101" i="1"/>
  <c r="B103" i="1"/>
  <c r="C103" i="1"/>
  <c r="E103" i="1"/>
  <c r="F103" i="1"/>
  <c r="G103" i="1"/>
  <c r="H103" i="1"/>
  <c r="D104" i="1"/>
  <c r="D103" i="1" s="1"/>
  <c r="D105" i="1"/>
  <c r="D106" i="1"/>
  <c r="B108" i="1"/>
  <c r="E108" i="1"/>
  <c r="F108" i="1"/>
  <c r="B111" i="1"/>
  <c r="E111" i="1"/>
  <c r="F111" i="1"/>
  <c r="C112" i="1"/>
  <c r="C111" i="1" s="1"/>
  <c r="C122" i="1" s="1"/>
  <c r="D112" i="1"/>
  <c r="D111" i="1" s="1"/>
  <c r="G112" i="1"/>
  <c r="G111" i="1" s="1"/>
  <c r="H112" i="1"/>
  <c r="D113" i="1"/>
  <c r="G113" i="1"/>
  <c r="H113" i="1" s="1"/>
  <c r="D114" i="1"/>
  <c r="G114" i="1"/>
  <c r="H114" i="1"/>
  <c r="D115" i="1"/>
  <c r="G115" i="1"/>
  <c r="H115" i="1" s="1"/>
  <c r="B117" i="1"/>
  <c r="C117" i="1"/>
  <c r="E117" i="1"/>
  <c r="F117" i="1"/>
  <c r="D118" i="1"/>
  <c r="G118" i="1"/>
  <c r="G117" i="1" s="1"/>
  <c r="D119" i="1"/>
  <c r="D117" i="1" s="1"/>
  <c r="G119" i="1"/>
  <c r="H119" i="1"/>
  <c r="D120" i="1"/>
  <c r="G120" i="1"/>
  <c r="H120" i="1" s="1"/>
  <c r="B122" i="1"/>
  <c r="E122" i="1"/>
  <c r="F122" i="1"/>
  <c r="B125" i="1"/>
  <c r="C125" i="1"/>
  <c r="C136" i="1" s="1"/>
  <c r="E125" i="1"/>
  <c r="E136" i="1" s="1"/>
  <c r="F125" i="1"/>
  <c r="D126" i="1"/>
  <c r="D125" i="1" s="1"/>
  <c r="D136" i="1" s="1"/>
  <c r="G126" i="1"/>
  <c r="H126" i="1"/>
  <c r="D127" i="1"/>
  <c r="G127" i="1"/>
  <c r="G125" i="1" s="1"/>
  <c r="G136" i="1" s="1"/>
  <c r="D128" i="1"/>
  <c r="G128" i="1"/>
  <c r="H128" i="1"/>
  <c r="D129" i="1"/>
  <c r="G129" i="1"/>
  <c r="H129" i="1" s="1"/>
  <c r="B131" i="1"/>
  <c r="C131" i="1"/>
  <c r="E131" i="1"/>
  <c r="F131" i="1"/>
  <c r="G131" i="1"/>
  <c r="H131" i="1"/>
  <c r="D132" i="1"/>
  <c r="D133" i="1"/>
  <c r="D131" i="1" s="1"/>
  <c r="D134" i="1"/>
  <c r="B136" i="1"/>
  <c r="F136" i="1"/>
  <c r="B139" i="1"/>
  <c r="E139" i="1"/>
  <c r="F139" i="1"/>
  <c r="C140" i="1"/>
  <c r="C139" i="1" s="1"/>
  <c r="G140" i="1"/>
  <c r="G139" i="1" s="1"/>
  <c r="D141" i="1"/>
  <c r="G141" i="1"/>
  <c r="H141" i="1"/>
  <c r="D142" i="1"/>
  <c r="G142" i="1"/>
  <c r="H142" i="1" s="1"/>
  <c r="D143" i="1"/>
  <c r="G143" i="1"/>
  <c r="H143" i="1"/>
  <c r="B145" i="1"/>
  <c r="C145" i="1"/>
  <c r="E145" i="1"/>
  <c r="E150" i="1" s="1"/>
  <c r="E180" i="1" s="1"/>
  <c r="F145" i="1"/>
  <c r="G145" i="1"/>
  <c r="G150" i="1" s="1"/>
  <c r="H145" i="1"/>
  <c r="D146" i="1"/>
  <c r="D147" i="1"/>
  <c r="D148" i="1"/>
  <c r="B150" i="1"/>
  <c r="C150" i="1"/>
  <c r="F150" i="1"/>
  <c r="B153" i="1"/>
  <c r="B164" i="1" s="1"/>
  <c r="B180" i="1" s="1"/>
  <c r="C153" i="1"/>
  <c r="E153" i="1"/>
  <c r="F153" i="1"/>
  <c r="F164" i="1" s="1"/>
  <c r="F180" i="1" s="1"/>
  <c r="D154" i="1"/>
  <c r="G154" i="1"/>
  <c r="D155" i="1"/>
  <c r="D153" i="1" s="1"/>
  <c r="G155" i="1"/>
  <c r="H155" i="1"/>
  <c r="D156" i="1"/>
  <c r="G156" i="1"/>
  <c r="H156" i="1" s="1"/>
  <c r="H184" i="1" s="1"/>
  <c r="D157" i="1"/>
  <c r="G157" i="1"/>
  <c r="H157" i="1"/>
  <c r="B159" i="1"/>
  <c r="C159" i="1"/>
  <c r="E159" i="1"/>
  <c r="F159" i="1"/>
  <c r="G159" i="1"/>
  <c r="D160" i="1"/>
  <c r="G160" i="1"/>
  <c r="H160" i="1"/>
  <c r="D161" i="1"/>
  <c r="G161" i="1"/>
  <c r="H161" i="1" s="1"/>
  <c r="D162" i="1"/>
  <c r="G162" i="1"/>
  <c r="H162" i="1"/>
  <c r="C164" i="1"/>
  <c r="E164" i="1"/>
  <c r="B167" i="1"/>
  <c r="E167" i="1"/>
  <c r="F167" i="1"/>
  <c r="C168" i="1"/>
  <c r="C167" i="1" s="1"/>
  <c r="C178" i="1" s="1"/>
  <c r="C180" i="1" s="1"/>
  <c r="D168" i="1"/>
  <c r="D167" i="1" s="1"/>
  <c r="G168" i="1"/>
  <c r="G167" i="1" s="1"/>
  <c r="H168" i="1"/>
  <c r="D169" i="1"/>
  <c r="G169" i="1"/>
  <c r="H169" i="1" s="1"/>
  <c r="D170" i="1"/>
  <c r="G170" i="1"/>
  <c r="H170" i="1"/>
  <c r="D171" i="1"/>
  <c r="G171" i="1"/>
  <c r="H171" i="1" s="1"/>
  <c r="H185" i="1" s="1"/>
  <c r="B173" i="1"/>
  <c r="C173" i="1"/>
  <c r="E173" i="1"/>
  <c r="F173" i="1"/>
  <c r="D174" i="1"/>
  <c r="G174" i="1"/>
  <c r="G173" i="1" s="1"/>
  <c r="D175" i="1"/>
  <c r="D173" i="1" s="1"/>
  <c r="G175" i="1"/>
  <c r="H175" i="1"/>
  <c r="D176" i="1"/>
  <c r="G176" i="1"/>
  <c r="H176" i="1" s="1"/>
  <c r="H190" i="1" s="1"/>
  <c r="G177" i="1"/>
  <c r="H177" i="1" s="1"/>
  <c r="B178" i="1"/>
  <c r="E178" i="1"/>
  <c r="F178" i="1"/>
  <c r="B182" i="1"/>
  <c r="C182" i="1"/>
  <c r="C181" i="1" s="1"/>
  <c r="E182" i="1"/>
  <c r="E181" i="1" s="1"/>
  <c r="E192" i="1" s="1"/>
  <c r="F182" i="1"/>
  <c r="G182" i="1"/>
  <c r="B183" i="1"/>
  <c r="B181" i="1" s="1"/>
  <c r="C183" i="1"/>
  <c r="D183" i="1"/>
  <c r="E183" i="1"/>
  <c r="F183" i="1"/>
  <c r="F181" i="1" s="1"/>
  <c r="B184" i="1"/>
  <c r="C184" i="1"/>
  <c r="D184" i="1" s="1"/>
  <c r="E184" i="1"/>
  <c r="F184" i="1"/>
  <c r="G184" i="1"/>
  <c r="B185" i="1"/>
  <c r="C185" i="1"/>
  <c r="D185" i="1"/>
  <c r="E185" i="1"/>
  <c r="F185" i="1"/>
  <c r="B188" i="1"/>
  <c r="B187" i="1" s="1"/>
  <c r="C188" i="1"/>
  <c r="D188" i="1"/>
  <c r="E188" i="1"/>
  <c r="F188" i="1"/>
  <c r="F187" i="1" s="1"/>
  <c r="B189" i="1"/>
  <c r="C189" i="1"/>
  <c r="C187" i="1" s="1"/>
  <c r="E189" i="1"/>
  <c r="E187" i="1" s="1"/>
  <c r="F189" i="1"/>
  <c r="G189" i="1"/>
  <c r="B190" i="1"/>
  <c r="C190" i="1"/>
  <c r="D190" i="1"/>
  <c r="E190" i="1"/>
  <c r="F190" i="1"/>
  <c r="G190" i="1"/>
  <c r="G191" i="1"/>
  <c r="H191" i="1"/>
  <c r="F192" i="1" l="1"/>
  <c r="D181" i="1"/>
  <c r="B192" i="1"/>
  <c r="C192" i="1"/>
  <c r="H167" i="1"/>
  <c r="D178" i="1"/>
  <c r="D187" i="1"/>
  <c r="G178" i="1"/>
  <c r="D189" i="1"/>
  <c r="G188" i="1"/>
  <c r="G187" i="1" s="1"/>
  <c r="G185" i="1"/>
  <c r="G183" i="1"/>
  <c r="G181" i="1" s="1"/>
  <c r="G192" i="1" s="1"/>
  <c r="D182" i="1"/>
  <c r="H174" i="1"/>
  <c r="H173" i="1" s="1"/>
  <c r="H159" i="1"/>
  <c r="D159" i="1"/>
  <c r="D164" i="1" s="1"/>
  <c r="G153" i="1"/>
  <c r="G164" i="1" s="1"/>
  <c r="H154" i="1"/>
  <c r="H153" i="1" s="1"/>
  <c r="H164" i="1" s="1"/>
  <c r="G122" i="1"/>
  <c r="G94" i="1"/>
  <c r="G66" i="1"/>
  <c r="D66" i="1"/>
  <c r="G52" i="1"/>
  <c r="G180" i="1" s="1"/>
  <c r="D52" i="1"/>
  <c r="D38" i="1"/>
  <c r="D24" i="1"/>
  <c r="D145" i="1"/>
  <c r="H111" i="1"/>
  <c r="D122" i="1"/>
  <c r="H83" i="1"/>
  <c r="D94" i="1"/>
  <c r="H140" i="1"/>
  <c r="H139" i="1" s="1"/>
  <c r="H150" i="1" s="1"/>
  <c r="D140" i="1"/>
  <c r="D139" i="1" s="1"/>
  <c r="D150" i="1" s="1"/>
  <c r="H127" i="1"/>
  <c r="H125" i="1" s="1"/>
  <c r="H136" i="1" s="1"/>
  <c r="H118" i="1"/>
  <c r="H117" i="1" s="1"/>
  <c r="H98" i="1"/>
  <c r="H97" i="1" s="1"/>
  <c r="H108" i="1" s="1"/>
  <c r="D98" i="1"/>
  <c r="D97" i="1" s="1"/>
  <c r="D108" i="1" s="1"/>
  <c r="H90" i="1"/>
  <c r="H89" i="1" s="1"/>
  <c r="H77" i="1"/>
  <c r="H189" i="1" s="1"/>
  <c r="H70" i="1"/>
  <c r="D70" i="1"/>
  <c r="D69" i="1" s="1"/>
  <c r="D80" i="1" s="1"/>
  <c r="H62" i="1"/>
  <c r="H61" i="1" s="1"/>
  <c r="H57" i="1"/>
  <c r="H55" i="1" s="1"/>
  <c r="H66" i="1" s="1"/>
  <c r="H48" i="1"/>
  <c r="H43" i="1"/>
  <c r="H41" i="1" s="1"/>
  <c r="H29" i="1"/>
  <c r="H27" i="1" l="1"/>
  <c r="H38" i="1" s="1"/>
  <c r="H183" i="1"/>
  <c r="H47" i="1"/>
  <c r="H52" i="1" s="1"/>
  <c r="H188" i="1"/>
  <c r="H187" i="1" s="1"/>
  <c r="H69" i="1"/>
  <c r="H182" i="1"/>
  <c r="H181" i="1" s="1"/>
  <c r="H192" i="1" s="1"/>
  <c r="H94" i="1"/>
  <c r="H122" i="1"/>
  <c r="D192" i="1"/>
  <c r="D180" i="1"/>
  <c r="H75" i="1"/>
  <c r="H178" i="1"/>
  <c r="H80" i="1" l="1"/>
  <c r="H180" i="1" s="1"/>
</calcChain>
</file>

<file path=xl/sharedStrings.xml><?xml version="1.0" encoding="utf-8"?>
<sst xmlns="http://schemas.openxmlformats.org/spreadsheetml/2006/main" count="154" uniqueCount="34">
  <si>
    <t>TOTAL</t>
  </si>
  <si>
    <t>7000 INVERSIÓN FINANCIERA Y OTRAS PROVICIONES</t>
  </si>
  <si>
    <t>6000 INVERSIÓN PÚBLICA</t>
  </si>
  <si>
    <t>5000 BIENES MUEBLES, INMUEBLES E INTANGIBLES</t>
  </si>
  <si>
    <t>GASTO DE INVERSIÓN</t>
  </si>
  <si>
    <t>4000 TRANSFERENCIAS, ASIGNACIONES, SUBSIDIOS Y OTRAS AYUDAS</t>
  </si>
  <si>
    <t>3000 SERVICIOS GENERALES</t>
  </si>
  <si>
    <t>2000 MATERIALES Y SUMINISTROS</t>
  </si>
  <si>
    <t>1000 SERVICIOS PERSONALES</t>
  </si>
  <si>
    <t>GASTO CORRIENTE</t>
  </si>
  <si>
    <t>CAJA DE PREVISIÓN DE LA POLICÍA PREVENTIVA DEL D.F.</t>
  </si>
  <si>
    <t>271 020 SISTEMA DE CRÉDITOS HIPOTECARIOS CAPREPOL</t>
  </si>
  <si>
    <t>271 018 SISTEMA DE CRÉDITOS ESPECIALES CAPREPOL</t>
  </si>
  <si>
    <t>271 017 SISTEMA DE CRÉDITOS A CORTO PLAZO</t>
  </si>
  <si>
    <t>271 002 APOYOS ECONÓMICOS CAPREPOL</t>
  </si>
  <si>
    <t>262 002 SISTEMA DE PENSIONES PARA LA POLICÍA PREVENTIVA</t>
  </si>
  <si>
    <t>242 020 PROGRAMA DE ACTIVIDADES SOCIOCULTURALES</t>
  </si>
  <si>
    <t>232 014  SERVICIOS DE SALUD CAPREPOL</t>
  </si>
  <si>
    <t>185 005 APOYO JURÍDICO</t>
  </si>
  <si>
    <t>185 002 ADMINISTRACIÓN DE RECURSOS INSTITUCIONALES</t>
  </si>
  <si>
    <t>182 002 SERVICIOS INFORMÁTICOS</t>
  </si>
  <si>
    <t xml:space="preserve">172 013 ACCIONES DE PREVENCIÓN EN MATERIA DE PROTECCIÓN CIVIL </t>
  </si>
  <si>
    <t xml:space="preserve">124 022  PROMOCIÓN DE IGUALDAD DE GÉNERO  </t>
  </si>
  <si>
    <t>EGRESOS PAGADOS</t>
  </si>
  <si>
    <t>EGRESOS EJERCIDOS</t>
  </si>
  <si>
    <t>EGRESOS DEVENGADOS</t>
  </si>
  <si>
    <t>EGRESOS COMPROMETIDOS</t>
  </si>
  <si>
    <t>EGRESOS MODIFICADO</t>
  </si>
  <si>
    <t>AMPLIACIONES / REDUCCIONES</t>
  </si>
  <si>
    <t>EGRESOS APROBADOS</t>
  </si>
  <si>
    <t>CAPÍTULO DE GASTO / MOMENTO CONTABLE</t>
  </si>
  <si>
    <t>ESTADO ANALÍTICO DEL EJERCICIO DEL PRESUPUESTO DE EGRESOS ENERO-SEPTIEMBRE 2013 POR ACTIVIDAD INSTITUCIONAL</t>
  </si>
  <si>
    <t>SUBGERENCIA DE PLANEACIÓN Y PRESUPUESTO</t>
  </si>
  <si>
    <t>GERENCIA DE FINANZAS 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</si>
</sst>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[$€];[Red]\-#,##0[$€]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6"/>
      <name val="Gotham Rounded Book"/>
      <family val="3"/>
    </font>
    <font>
      <sz val="10"/>
      <name val="Gotham Rounded Book"/>
      <family val="3"/>
    </font>
    <font>
      <sz val="8"/>
      <name val="Arial"/>
      <family val="2"/>
    </font>
    <font>
      <b/>
      <sz val="8"/>
      <name val="Arial"/>
      <family val="2"/>
    </font>
    <font>
      <sz val="8"/>
      <name val="Palatino Linotype"/>
      <family val="1"/>
    </font>
    <font>
      <sz val="9"/>
      <name val="Gotham Rounded Book"/>
      <family val="3"/>
    </font>
    <font>
      <sz val="8"/>
      <name val="Gotham Rounded Book"/>
      <family val="3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4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4" fontId="7" fillId="2" borderId="1" xfId="1" applyNumberFormat="1" applyFont="1" applyFill="1" applyBorder="1"/>
    <xf numFmtId="0" fontId="7" fillId="2" borderId="1" xfId="1" applyFont="1" applyFill="1" applyBorder="1"/>
    <xf numFmtId="4" fontId="7" fillId="3" borderId="2" xfId="1" applyNumberFormat="1" applyFont="1" applyFill="1" applyBorder="1"/>
    <xf numFmtId="4" fontId="7" fillId="0" borderId="2" xfId="1" applyNumberFormat="1" applyFont="1" applyFill="1" applyBorder="1"/>
    <xf numFmtId="0" fontId="7" fillId="0" borderId="2" xfId="1" applyFont="1" applyBorder="1"/>
    <xf numFmtId="4" fontId="7" fillId="4" borderId="2" xfId="1" applyNumberFormat="1" applyFont="1" applyFill="1" applyBorder="1"/>
    <xf numFmtId="0" fontId="7" fillId="4" borderId="2" xfId="1" applyFont="1" applyFill="1" applyBorder="1"/>
    <xf numFmtId="0" fontId="7" fillId="0" borderId="2" xfId="1" applyFont="1" applyBorder="1" applyAlignment="1">
      <alignment horizontal="justify" vertical="top" wrapText="1"/>
    </xf>
    <xf numFmtId="4" fontId="8" fillId="5" borderId="3" xfId="1" applyNumberFormat="1" applyFont="1" applyFill="1" applyBorder="1"/>
    <xf numFmtId="0" fontId="8" fillId="5" borderId="3" xfId="1" applyFont="1" applyFill="1" applyBorder="1"/>
    <xf numFmtId="4" fontId="9" fillId="0" borderId="1" xfId="1" applyNumberFormat="1" applyFont="1" applyFill="1" applyBorder="1"/>
    <xf numFmtId="0" fontId="9" fillId="0" borderId="1" xfId="1" applyFont="1" applyBorder="1"/>
    <xf numFmtId="4" fontId="7" fillId="2" borderId="2" xfId="1" applyNumberFormat="1" applyFont="1" applyFill="1" applyBorder="1"/>
    <xf numFmtId="0" fontId="7" fillId="2" borderId="2" xfId="1" applyFont="1" applyFill="1" applyBorder="1"/>
    <xf numFmtId="0" fontId="10" fillId="0" borderId="0" xfId="1" applyFont="1"/>
    <xf numFmtId="4" fontId="9" fillId="0" borderId="4" xfId="1" applyNumberFormat="1" applyFont="1" applyFill="1" applyBorder="1"/>
    <xf numFmtId="0" fontId="8" fillId="6" borderId="4" xfId="1" applyFont="1" applyFill="1" applyBorder="1" applyAlignment="1">
      <alignment horizontal="left" vertical="top" wrapText="1"/>
    </xf>
    <xf numFmtId="0" fontId="7" fillId="0" borderId="2" xfId="1" applyFont="1" applyFill="1" applyBorder="1"/>
    <xf numFmtId="4" fontId="11" fillId="0" borderId="4" xfId="1" applyNumberFormat="1" applyFont="1" applyFill="1" applyBorder="1"/>
    <xf numFmtId="4" fontId="11" fillId="0" borderId="2" xfId="1" applyNumberFormat="1" applyFont="1" applyFill="1" applyBorder="1"/>
    <xf numFmtId="0" fontId="11" fillId="0" borderId="2" xfId="1" applyFont="1" applyBorder="1"/>
    <xf numFmtId="0" fontId="7" fillId="3" borderId="2" xfId="1" applyFont="1" applyFill="1" applyBorder="1"/>
    <xf numFmtId="0" fontId="7" fillId="3" borderId="2" xfId="1" applyFont="1" applyFill="1" applyBorder="1" applyAlignment="1">
      <alignment horizontal="justify" vertical="top" wrapText="1"/>
    </xf>
    <xf numFmtId="4" fontId="7" fillId="0" borderId="4" xfId="1" applyNumberFormat="1" applyFont="1" applyFill="1" applyBorder="1"/>
    <xf numFmtId="4" fontId="7" fillId="0" borderId="1" xfId="1" applyNumberFormat="1" applyFont="1" applyFill="1" applyBorder="1"/>
    <xf numFmtId="0" fontId="7" fillId="0" borderId="1" xfId="1" applyFont="1" applyFill="1" applyBorder="1"/>
    <xf numFmtId="0" fontId="7" fillId="0" borderId="1" xfId="1" applyFont="1" applyBorder="1"/>
    <xf numFmtId="0" fontId="7" fillId="0" borderId="1" xfId="1" applyFont="1" applyBorder="1" applyAlignment="1">
      <alignment horizontal="justify" vertical="top" wrapText="1"/>
    </xf>
    <xf numFmtId="0" fontId="7" fillId="0" borderId="4" xfId="1" applyFont="1" applyFill="1" applyBorder="1"/>
    <xf numFmtId="0" fontId="7" fillId="0" borderId="4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vertical="top" wrapText="1"/>
    </xf>
    <xf numFmtId="0" fontId="7" fillId="5" borderId="3" xfId="1" applyFont="1" applyFill="1" applyBorder="1" applyAlignment="1">
      <alignment horizontal="center"/>
    </xf>
    <xf numFmtId="0" fontId="12" fillId="0" borderId="5" xfId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horizontal="center" vertical="top" wrapText="1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/>
    </xf>
  </cellXfs>
  <cellStyles count="16">
    <cellStyle name="Euro" xfId="2"/>
    <cellStyle name="Normal" xfId="0" builtinId="0"/>
    <cellStyle name="Normal 2" xfId="3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266700</xdr:rowOff>
    </xdr:from>
    <xdr:to>
      <xdr:col>1</xdr:col>
      <xdr:colOff>990600</xdr:colOff>
      <xdr:row>5</xdr:row>
      <xdr:rowOff>190500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47650"/>
          <a:ext cx="12382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78"/>
  <sheetViews>
    <sheetView showGridLines="0" tabSelected="1" view="pageBreakPreview" zoomScale="115" zoomScaleNormal="130" zoomScaleSheetLayoutView="115" workbookViewId="0">
      <selection activeCell="D183" sqref="D183"/>
    </sheetView>
  </sheetViews>
  <sheetFormatPr baseColWidth="10" defaultRowHeight="15"/>
  <cols>
    <col min="1" max="1" width="53.7109375" style="2" customWidth="1"/>
    <col min="2" max="2" width="15.28515625" style="2" customWidth="1"/>
    <col min="3" max="3" width="14.85546875" style="2" customWidth="1"/>
    <col min="4" max="4" width="14.5703125" style="2" customWidth="1"/>
    <col min="5" max="5" width="17.140625" style="2" customWidth="1"/>
    <col min="6" max="6" width="14.5703125" style="2" customWidth="1"/>
    <col min="7" max="7" width="14.140625" style="2" customWidth="1"/>
    <col min="8" max="8" width="13.7109375" style="2" customWidth="1"/>
    <col min="9" max="9" width="11.42578125" style="2" customWidth="1"/>
    <col min="10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70" s="4" customFormat="1" ht="19.5" customHeight="1">
      <c r="A1" s="40"/>
      <c r="B1" s="40"/>
      <c r="C1" s="40"/>
      <c r="D1" s="40"/>
      <c r="E1" s="40"/>
      <c r="F1" s="40"/>
      <c r="G1" s="40"/>
      <c r="H1" s="4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1:70" s="4" customFormat="1" ht="21" customHeight="1">
      <c r="A2" s="40"/>
      <c r="B2" s="40"/>
      <c r="C2" s="40"/>
      <c r="D2" s="40"/>
      <c r="E2" s="40"/>
      <c r="F2" s="40"/>
      <c r="G2" s="40"/>
      <c r="H2" s="4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s="4" customFormat="1" ht="12.75" customHeight="1">
      <c r="A3" s="40"/>
      <c r="B3" s="40"/>
      <c r="C3" s="40"/>
      <c r="D3" s="40"/>
      <c r="E3" s="40"/>
      <c r="F3" s="40"/>
      <c r="G3" s="40"/>
      <c r="H3" s="4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s="4" customFormat="1" ht="18" customHeight="1">
      <c r="A4" s="39"/>
      <c r="B4" s="39"/>
      <c r="C4" s="39"/>
      <c r="D4" s="39"/>
      <c r="E4" s="39"/>
      <c r="F4" s="39"/>
      <c r="G4" s="39"/>
      <c r="H4" s="3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1:70" s="4" customFormat="1" ht="10.5" customHeight="1">
      <c r="A5" s="39"/>
      <c r="B5" s="39"/>
      <c r="C5" s="39"/>
      <c r="D5" s="39"/>
      <c r="E5" s="39"/>
      <c r="F5" s="39"/>
      <c r="G5" s="39"/>
      <c r="H5" s="3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70" s="4" customFormat="1" ht="34.5" customHeight="1">
      <c r="A6" s="39"/>
      <c r="B6" s="39"/>
      <c r="C6" s="39"/>
      <c r="D6" s="39"/>
      <c r="E6" s="39"/>
      <c r="F6" s="39"/>
      <c r="G6" s="39"/>
      <c r="H6" s="39"/>
      <c r="I6" s="1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s="4" customFormat="1" ht="10.5" customHeight="1">
      <c r="A7" s="38" t="s">
        <v>33</v>
      </c>
      <c r="B7" s="38"/>
      <c r="C7" s="38"/>
      <c r="D7" s="38"/>
      <c r="E7" s="38"/>
      <c r="F7" s="38"/>
      <c r="G7" s="38"/>
      <c r="H7" s="38"/>
      <c r="I7" s="19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</row>
    <row r="8" spans="1:70" s="4" customFormat="1" ht="10.5" customHeight="1">
      <c r="A8" s="38" t="s">
        <v>32</v>
      </c>
      <c r="B8" s="38"/>
      <c r="C8" s="38"/>
      <c r="D8" s="38"/>
      <c r="E8" s="38"/>
      <c r="F8" s="38"/>
      <c r="G8" s="38"/>
      <c r="H8" s="38"/>
      <c r="I8" s="1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0" s="4" customFormat="1" ht="13.5" customHeight="1">
      <c r="A9" s="38" t="s">
        <v>31</v>
      </c>
      <c r="B9" s="38"/>
      <c r="C9" s="38"/>
      <c r="D9" s="38"/>
      <c r="E9" s="38"/>
      <c r="F9" s="38"/>
      <c r="G9" s="38"/>
      <c r="H9" s="38"/>
      <c r="I9" s="19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0" s="4" customFormat="1" ht="13.5">
      <c r="A10" s="37"/>
      <c r="B10" s="37"/>
      <c r="C10" s="37"/>
      <c r="D10" s="37"/>
      <c r="E10" s="37"/>
      <c r="F10" s="37"/>
      <c r="G10" s="37"/>
      <c r="H10" s="37"/>
      <c r="I10" s="19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0" s="4" customFormat="1" ht="22.5">
      <c r="A11" s="36" t="s">
        <v>30</v>
      </c>
      <c r="B11" s="35" t="s">
        <v>29</v>
      </c>
      <c r="C11" s="35" t="s">
        <v>28</v>
      </c>
      <c r="D11" s="35" t="s">
        <v>27</v>
      </c>
      <c r="E11" s="35" t="s">
        <v>26</v>
      </c>
      <c r="F11" s="35" t="s">
        <v>25</v>
      </c>
      <c r="G11" s="35" t="s">
        <v>24</v>
      </c>
      <c r="H11" s="35" t="s">
        <v>23</v>
      </c>
      <c r="I11" s="1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0" s="4" customFormat="1" ht="13.5">
      <c r="A12" s="21" t="s">
        <v>22</v>
      </c>
      <c r="B12" s="34"/>
      <c r="C12" s="34"/>
      <c r="D12" s="34"/>
      <c r="E12" s="34"/>
      <c r="F12" s="34"/>
      <c r="G12" s="34"/>
      <c r="H12" s="33"/>
      <c r="I12" s="1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s="4" customFormat="1" ht="13.5">
      <c r="A13" s="11" t="s">
        <v>9</v>
      </c>
      <c r="B13" s="10">
        <f>B14+B15+B16+B17</f>
        <v>4004839</v>
      </c>
      <c r="C13" s="10">
        <f>C14+C15+C16+C17</f>
        <v>0</v>
      </c>
      <c r="D13" s="10">
        <f>D14+D15+D16+D17</f>
        <v>4004839</v>
      </c>
      <c r="E13" s="10">
        <f>E14+E15+E16+E17</f>
        <v>3846839</v>
      </c>
      <c r="F13" s="10">
        <f>F14+F15+F16+F17</f>
        <v>1136950</v>
      </c>
      <c r="G13" s="10">
        <f>G14+G15+G16+G17</f>
        <v>1136950</v>
      </c>
      <c r="H13" s="10">
        <f>H14+H15+H16+H17</f>
        <v>1136950</v>
      </c>
      <c r="I13" s="19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0" s="4" customFormat="1" ht="13.5">
      <c r="A14" s="9" t="s">
        <v>8</v>
      </c>
      <c r="B14" s="8">
        <v>0</v>
      </c>
      <c r="C14" s="8">
        <v>0</v>
      </c>
      <c r="D14" s="8">
        <f>B14+C14</f>
        <v>0</v>
      </c>
      <c r="E14" s="8">
        <v>0</v>
      </c>
      <c r="F14" s="8">
        <v>0</v>
      </c>
      <c r="G14" s="8">
        <v>0</v>
      </c>
      <c r="H14" s="8">
        <v>0</v>
      </c>
      <c r="I14" s="19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</row>
    <row r="15" spans="1:70" s="4" customFormat="1" ht="13.5">
      <c r="A15" s="9" t="s">
        <v>7</v>
      </c>
      <c r="B15" s="8">
        <v>0</v>
      </c>
      <c r="C15" s="8">
        <v>0</v>
      </c>
      <c r="D15" s="8">
        <f>B15+C15</f>
        <v>0</v>
      </c>
      <c r="E15" s="8">
        <v>0</v>
      </c>
      <c r="F15" s="8">
        <v>0</v>
      </c>
      <c r="G15" s="8">
        <v>0</v>
      </c>
      <c r="H15" s="8">
        <v>0</v>
      </c>
      <c r="I15" s="1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</row>
    <row r="16" spans="1:70" s="4" customFormat="1" ht="30.75" customHeight="1">
      <c r="A16" s="9" t="s">
        <v>6</v>
      </c>
      <c r="B16" s="8">
        <v>158000</v>
      </c>
      <c r="C16" s="8">
        <v>0</v>
      </c>
      <c r="D16" s="8">
        <f>B16+C16</f>
        <v>158000</v>
      </c>
      <c r="E16" s="8"/>
      <c r="F16" s="8">
        <v>0</v>
      </c>
      <c r="G16" s="8">
        <v>0</v>
      </c>
      <c r="H16" s="8">
        <v>0</v>
      </c>
      <c r="I16" s="1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</row>
    <row r="17" spans="1:70" s="4" customFormat="1" ht="13.5">
      <c r="A17" s="12" t="s">
        <v>5</v>
      </c>
      <c r="B17" s="8">
        <v>3846839</v>
      </c>
      <c r="C17" s="8">
        <v>0</v>
      </c>
      <c r="D17" s="8">
        <f>B17+C17</f>
        <v>3846839</v>
      </c>
      <c r="E17" s="8">
        <v>3846839</v>
      </c>
      <c r="F17" s="8">
        <v>1136950</v>
      </c>
      <c r="G17" s="8">
        <f>+F17</f>
        <v>1136950</v>
      </c>
      <c r="H17" s="8">
        <f>+G17</f>
        <v>1136950</v>
      </c>
      <c r="I17" s="1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0" s="4" customFormat="1" ht="13.5">
      <c r="A18" s="9"/>
      <c r="B18" s="8"/>
      <c r="C18" s="8"/>
      <c r="D18" s="8"/>
      <c r="E18" s="8"/>
      <c r="F18" s="8"/>
      <c r="G18" s="8"/>
      <c r="H18" s="8"/>
      <c r="I18" s="1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</row>
    <row r="19" spans="1:70" s="4" customFormat="1" ht="13.5">
      <c r="A19" s="11" t="s">
        <v>4</v>
      </c>
      <c r="B19" s="10">
        <f>B20+B21+B22</f>
        <v>0</v>
      </c>
      <c r="C19" s="10">
        <f>C20+C21+C22</f>
        <v>0</v>
      </c>
      <c r="D19" s="10">
        <f>D20+D21+D22</f>
        <v>0</v>
      </c>
      <c r="E19" s="10">
        <f>E20+E21+E22</f>
        <v>0</v>
      </c>
      <c r="F19" s="10">
        <f>F20+F21+F22</f>
        <v>0</v>
      </c>
      <c r="G19" s="10">
        <f>G20+G21+G22</f>
        <v>0</v>
      </c>
      <c r="H19" s="10">
        <f>H20+H21+H22</f>
        <v>0</v>
      </c>
      <c r="I19" s="1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</row>
    <row r="20" spans="1:70" s="4" customFormat="1" ht="13.5">
      <c r="A20" s="9" t="s">
        <v>3</v>
      </c>
      <c r="B20" s="8">
        <v>0</v>
      </c>
      <c r="C20" s="8">
        <v>0</v>
      </c>
      <c r="D20" s="8">
        <f>B20+C20</f>
        <v>0</v>
      </c>
      <c r="E20" s="8">
        <v>0</v>
      </c>
      <c r="F20" s="8">
        <v>0</v>
      </c>
      <c r="G20" s="8">
        <v>0</v>
      </c>
      <c r="H20" s="8">
        <v>0</v>
      </c>
      <c r="I20" s="1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</row>
    <row r="21" spans="1:70" s="4" customFormat="1" ht="13.5">
      <c r="A21" s="22" t="s">
        <v>2</v>
      </c>
      <c r="B21" s="8">
        <v>0</v>
      </c>
      <c r="C21" s="8">
        <v>0</v>
      </c>
      <c r="D21" s="8">
        <f>B21+C21</f>
        <v>0</v>
      </c>
      <c r="E21" s="8">
        <v>0</v>
      </c>
      <c r="F21" s="8">
        <v>0</v>
      </c>
      <c r="G21" s="8">
        <v>0</v>
      </c>
      <c r="H21" s="8">
        <v>0</v>
      </c>
      <c r="I21" s="1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0" s="4" customFormat="1" ht="13.5">
      <c r="A22" s="9" t="s">
        <v>1</v>
      </c>
      <c r="B22" s="8">
        <v>0</v>
      </c>
      <c r="C22" s="8">
        <v>0</v>
      </c>
      <c r="D22" s="8">
        <f>B22+C22</f>
        <v>0</v>
      </c>
      <c r="E22" s="8">
        <v>0</v>
      </c>
      <c r="F22" s="8">
        <v>0</v>
      </c>
      <c r="G22" s="8">
        <v>0</v>
      </c>
      <c r="H22" s="8">
        <v>0</v>
      </c>
      <c r="I22" s="1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0" s="4" customFormat="1" ht="13.5">
      <c r="A23" s="9"/>
      <c r="B23" s="8"/>
      <c r="C23" s="8"/>
      <c r="D23" s="8"/>
      <c r="E23" s="8"/>
      <c r="F23" s="8"/>
      <c r="G23" s="8"/>
      <c r="H23" s="8"/>
      <c r="I23" s="1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0" s="4" customFormat="1" ht="13.5">
      <c r="A24" s="18" t="s">
        <v>0</v>
      </c>
      <c r="B24" s="17">
        <f>B13+B19</f>
        <v>4004839</v>
      </c>
      <c r="C24" s="17">
        <f>C13+C19</f>
        <v>0</v>
      </c>
      <c r="D24" s="17">
        <f>D13+D19</f>
        <v>4004839</v>
      </c>
      <c r="E24" s="17">
        <f>E13+E19</f>
        <v>3846839</v>
      </c>
      <c r="F24" s="17">
        <f>F13+F19</f>
        <v>1136950</v>
      </c>
      <c r="G24" s="17">
        <f>G13+G19</f>
        <v>1136950</v>
      </c>
      <c r="H24" s="17">
        <f>H13+H19</f>
        <v>1136950</v>
      </c>
      <c r="I24" s="1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</row>
    <row r="25" spans="1:70" s="4" customFormat="1" ht="13.5">
      <c r="A25" s="9"/>
      <c r="B25" s="8"/>
      <c r="C25" s="8"/>
      <c r="D25" s="8"/>
      <c r="E25" s="8"/>
      <c r="F25" s="8"/>
      <c r="G25" s="8"/>
      <c r="H25" s="8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1:70" s="4" customFormat="1" ht="22.5">
      <c r="A26" s="21" t="s">
        <v>21</v>
      </c>
      <c r="B26" s="28"/>
      <c r="C26" s="28"/>
      <c r="D26" s="28"/>
      <c r="E26" s="28"/>
      <c r="F26" s="28"/>
      <c r="G26" s="28"/>
      <c r="H26" s="28"/>
      <c r="I26" s="1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</row>
    <row r="27" spans="1:70" s="4" customFormat="1" ht="13.5">
      <c r="A27" s="11" t="s">
        <v>9</v>
      </c>
      <c r="B27" s="10">
        <f>B28+B29+B30+B31</f>
        <v>750000</v>
      </c>
      <c r="C27" s="10">
        <f>C28+C29+C30+C31</f>
        <v>0</v>
      </c>
      <c r="D27" s="10">
        <f>D28+D29+D30+D31</f>
        <v>750000</v>
      </c>
      <c r="E27" s="10">
        <f>E28+E29+E30+E31</f>
        <v>28093.39</v>
      </c>
      <c r="F27" s="10">
        <v>28093.39</v>
      </c>
      <c r="G27" s="10">
        <f>G28+G29+G30+G31</f>
        <v>28093.39</v>
      </c>
      <c r="H27" s="10">
        <f>H28+H29+H30+H31</f>
        <v>28093.39</v>
      </c>
      <c r="I27" s="1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</row>
    <row r="28" spans="1:70" s="4" customFormat="1" ht="13.5">
      <c r="A28" s="9" t="s">
        <v>8</v>
      </c>
      <c r="B28" s="8">
        <v>0</v>
      </c>
      <c r="C28" s="8">
        <v>0</v>
      </c>
      <c r="D28" s="8">
        <f>B28+C28</f>
        <v>0</v>
      </c>
      <c r="E28" s="8">
        <v>0</v>
      </c>
      <c r="F28" s="8">
        <v>0</v>
      </c>
      <c r="G28" s="8">
        <v>0</v>
      </c>
      <c r="H28" s="8">
        <v>0</v>
      </c>
      <c r="I28" s="1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</row>
    <row r="29" spans="1:70" s="4" customFormat="1" ht="13.5">
      <c r="A29" s="9" t="s">
        <v>7</v>
      </c>
      <c r="B29" s="8">
        <v>750000</v>
      </c>
      <c r="C29" s="8">
        <v>0</v>
      </c>
      <c r="D29" s="8">
        <f>B29+C29</f>
        <v>750000</v>
      </c>
      <c r="E29" s="8">
        <v>28093.39</v>
      </c>
      <c r="F29" s="8">
        <v>28093.39</v>
      </c>
      <c r="G29" s="8">
        <f>+F29</f>
        <v>28093.39</v>
      </c>
      <c r="H29" s="8">
        <f>+G29</f>
        <v>28093.39</v>
      </c>
      <c r="I29" s="1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</row>
    <row r="30" spans="1:70" s="4" customFormat="1" ht="13.5">
      <c r="A30" s="9" t="s">
        <v>6</v>
      </c>
      <c r="B30" s="8">
        <v>0</v>
      </c>
      <c r="C30" s="8">
        <v>0</v>
      </c>
      <c r="D30" s="8">
        <f>B30+C30</f>
        <v>0</v>
      </c>
      <c r="E30" s="8">
        <v>0</v>
      </c>
      <c r="F30" s="8">
        <v>0</v>
      </c>
      <c r="G30" s="8">
        <v>0</v>
      </c>
      <c r="H30" s="8">
        <v>0</v>
      </c>
      <c r="I30" s="1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</row>
    <row r="31" spans="1:70" s="4" customFormat="1" ht="13.5">
      <c r="A31" s="12" t="s">
        <v>5</v>
      </c>
      <c r="B31" s="8">
        <v>0</v>
      </c>
      <c r="C31" s="8">
        <v>0</v>
      </c>
      <c r="D31" s="8">
        <f>B31+C31</f>
        <v>0</v>
      </c>
      <c r="E31" s="8">
        <v>0</v>
      </c>
      <c r="F31" s="8">
        <v>0</v>
      </c>
      <c r="G31" s="8">
        <v>0</v>
      </c>
      <c r="H31" s="8">
        <v>0</v>
      </c>
      <c r="I31" s="1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</row>
    <row r="32" spans="1:70" s="4" customFormat="1" ht="13.5">
      <c r="A32" s="9"/>
      <c r="B32" s="8"/>
      <c r="C32" s="8"/>
      <c r="D32" s="8"/>
      <c r="E32" s="8"/>
      <c r="F32" s="8"/>
      <c r="G32" s="8"/>
      <c r="H32" s="8"/>
      <c r="I32" s="1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s="4" customFormat="1" ht="13.5">
      <c r="A33" s="11" t="s">
        <v>4</v>
      </c>
      <c r="B33" s="10">
        <f>B34+B35+B36</f>
        <v>0</v>
      </c>
      <c r="C33" s="10">
        <f>C34+C35+C36</f>
        <v>0</v>
      </c>
      <c r="D33" s="10">
        <f>D34+D35+D36</f>
        <v>0</v>
      </c>
      <c r="E33" s="10">
        <f>E34+E35+E36</f>
        <v>0</v>
      </c>
      <c r="F33" s="10">
        <f>F34+F35+F36</f>
        <v>0</v>
      </c>
      <c r="G33" s="10">
        <f>G34+G35+G36</f>
        <v>0</v>
      </c>
      <c r="H33" s="10">
        <f>H34+H35+H36</f>
        <v>0</v>
      </c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s="4" customFormat="1" ht="13.5">
      <c r="A34" s="9" t="s">
        <v>3</v>
      </c>
      <c r="B34" s="8">
        <v>0</v>
      </c>
      <c r="C34" s="8">
        <v>0</v>
      </c>
      <c r="D34" s="8">
        <f>B34+C34</f>
        <v>0</v>
      </c>
      <c r="E34" s="8">
        <v>0</v>
      </c>
      <c r="F34" s="8">
        <v>0</v>
      </c>
      <c r="G34" s="8">
        <v>0</v>
      </c>
      <c r="H34" s="8">
        <v>0</v>
      </c>
      <c r="I34" s="19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s="4" customFormat="1" ht="13.5">
      <c r="A35" s="9" t="s">
        <v>2</v>
      </c>
      <c r="B35" s="8">
        <v>0</v>
      </c>
      <c r="C35" s="8">
        <v>0</v>
      </c>
      <c r="D35" s="8">
        <f>B35+C35</f>
        <v>0</v>
      </c>
      <c r="E35" s="8">
        <v>0</v>
      </c>
      <c r="F35" s="8">
        <v>0</v>
      </c>
      <c r="G35" s="8">
        <v>0</v>
      </c>
      <c r="H35" s="8">
        <v>0</v>
      </c>
      <c r="I35" s="1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s="4" customFormat="1" ht="13.5">
      <c r="A36" s="9" t="s">
        <v>1</v>
      </c>
      <c r="B36" s="8">
        <v>0</v>
      </c>
      <c r="C36" s="8">
        <v>0</v>
      </c>
      <c r="D36" s="8">
        <f>B36+C36</f>
        <v>0</v>
      </c>
      <c r="E36" s="8">
        <v>0</v>
      </c>
      <c r="F36" s="8">
        <v>0</v>
      </c>
      <c r="G36" s="8">
        <v>0</v>
      </c>
      <c r="H36" s="8">
        <v>0</v>
      </c>
      <c r="I36" s="1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s="4" customFormat="1" ht="13.5">
      <c r="A37" s="9"/>
      <c r="B37" s="8"/>
      <c r="C37" s="8"/>
      <c r="D37" s="8"/>
      <c r="E37" s="8"/>
      <c r="F37" s="8"/>
      <c r="G37" s="8"/>
      <c r="H37" s="8"/>
      <c r="I37" s="1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s="4" customFormat="1" ht="13.5">
      <c r="A38" s="18" t="s">
        <v>0</v>
      </c>
      <c r="B38" s="17">
        <f>B27+B33</f>
        <v>750000</v>
      </c>
      <c r="C38" s="17">
        <f>C27+C33</f>
        <v>0</v>
      </c>
      <c r="D38" s="17">
        <f>D27+D33</f>
        <v>750000</v>
      </c>
      <c r="E38" s="17">
        <f>E27+E33</f>
        <v>28093.39</v>
      </c>
      <c r="F38" s="17">
        <f>F27+F33</f>
        <v>28093.39</v>
      </c>
      <c r="G38" s="17">
        <f>G27+G33</f>
        <v>28093.39</v>
      </c>
      <c r="H38" s="17">
        <f>H27+H33</f>
        <v>28093.39</v>
      </c>
      <c r="I38" s="1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s="4" customFormat="1" ht="13.5">
      <c r="A39" s="9"/>
      <c r="B39" s="8"/>
      <c r="C39" s="8"/>
      <c r="D39" s="8"/>
      <c r="E39" s="8"/>
      <c r="F39" s="8"/>
      <c r="G39" s="8"/>
      <c r="H39" s="8"/>
      <c r="I39" s="1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s="4" customFormat="1" ht="13.5">
      <c r="A40" s="21" t="s">
        <v>20</v>
      </c>
      <c r="B40" s="28"/>
      <c r="C40" s="28"/>
      <c r="D40" s="28"/>
      <c r="E40" s="28"/>
      <c r="F40" s="28"/>
      <c r="G40" s="28"/>
      <c r="H40" s="28"/>
      <c r="I40" s="1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s="4" customFormat="1" ht="13.5">
      <c r="A41" s="11" t="s">
        <v>9</v>
      </c>
      <c r="B41" s="10">
        <f>B42+B43+B44+B45</f>
        <v>4384056</v>
      </c>
      <c r="C41" s="10">
        <f>C42+C43+C44+C45</f>
        <v>-70572</v>
      </c>
      <c r="D41" s="10">
        <f>D42+D43+D44+D45</f>
        <v>4313484</v>
      </c>
      <c r="E41" s="10">
        <f>E42+E43+E44+E45</f>
        <v>3864050.13</v>
      </c>
      <c r="F41" s="10">
        <f>F42+F43+F44+F45</f>
        <v>2733547.75</v>
      </c>
      <c r="G41" s="10">
        <f>G42+G43+G44+G45</f>
        <v>2733547.75</v>
      </c>
      <c r="H41" s="10">
        <f>H42+H43+H44+H45</f>
        <v>2733547.75</v>
      </c>
      <c r="I41" s="1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</row>
    <row r="42" spans="1:70" s="4" customFormat="1" ht="13.5">
      <c r="A42" s="9" t="s">
        <v>8</v>
      </c>
      <c r="B42" s="8">
        <v>3501198</v>
      </c>
      <c r="C42" s="8">
        <v>-45572</v>
      </c>
      <c r="D42" s="8">
        <f>B42+C42</f>
        <v>3455626</v>
      </c>
      <c r="E42" s="8">
        <v>3455626</v>
      </c>
      <c r="F42" s="8">
        <v>2325123.62</v>
      </c>
      <c r="G42" s="8">
        <f>+F42</f>
        <v>2325123.62</v>
      </c>
      <c r="H42" s="8">
        <f>+G42</f>
        <v>2325123.62</v>
      </c>
      <c r="I42" s="1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</row>
    <row r="43" spans="1:70" s="4" customFormat="1" ht="13.5">
      <c r="A43" s="9" t="s">
        <v>7</v>
      </c>
      <c r="B43" s="8">
        <v>200000</v>
      </c>
      <c r="C43" s="8">
        <v>-25000</v>
      </c>
      <c r="D43" s="8">
        <f>B43+C43</f>
        <v>175000</v>
      </c>
      <c r="E43" s="8">
        <v>97481.53</v>
      </c>
      <c r="F43" s="8">
        <v>97481.53</v>
      </c>
      <c r="G43" s="8">
        <f>+F43</f>
        <v>97481.53</v>
      </c>
      <c r="H43" s="8">
        <f>+G43</f>
        <v>97481.53</v>
      </c>
      <c r="I43" s="1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</row>
    <row r="44" spans="1:70" s="4" customFormat="1" ht="13.5">
      <c r="A44" s="9" t="s">
        <v>6</v>
      </c>
      <c r="B44" s="8">
        <v>682858</v>
      </c>
      <c r="C44" s="8">
        <v>0</v>
      </c>
      <c r="D44" s="8">
        <f>B44+C44</f>
        <v>682858</v>
      </c>
      <c r="E44" s="8">
        <v>310942.59999999998</v>
      </c>
      <c r="F44" s="8">
        <v>310942.59999999998</v>
      </c>
      <c r="G44" s="8">
        <f>+F44</f>
        <v>310942.59999999998</v>
      </c>
      <c r="H44" s="8">
        <f>+G44</f>
        <v>310942.59999999998</v>
      </c>
      <c r="I44" s="1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</row>
    <row r="45" spans="1:70" s="4" customFormat="1" ht="13.5">
      <c r="A45" s="12" t="s">
        <v>5</v>
      </c>
      <c r="B45" s="8">
        <v>0</v>
      </c>
      <c r="C45" s="8">
        <v>0</v>
      </c>
      <c r="D45" s="8">
        <f>B45+C45</f>
        <v>0</v>
      </c>
      <c r="E45" s="8">
        <v>0</v>
      </c>
      <c r="F45" s="8">
        <v>0</v>
      </c>
      <c r="G45" s="8">
        <f>+F45</f>
        <v>0</v>
      </c>
      <c r="H45" s="8">
        <f>+G45</f>
        <v>0</v>
      </c>
      <c r="I45" s="1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</row>
    <row r="46" spans="1:70" s="4" customFormat="1" ht="13.5">
      <c r="A46" s="9"/>
      <c r="B46" s="8"/>
      <c r="C46" s="8"/>
      <c r="D46" s="8"/>
      <c r="E46" s="8"/>
      <c r="F46" s="8"/>
      <c r="G46" s="8"/>
      <c r="H46" s="8"/>
      <c r="I46" s="1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</row>
    <row r="47" spans="1:70" s="4" customFormat="1" ht="13.5">
      <c r="A47" s="11" t="s">
        <v>4</v>
      </c>
      <c r="B47" s="10">
        <f>B48+B49+B50</f>
        <v>600000</v>
      </c>
      <c r="C47" s="10">
        <f>C48+C49+C50</f>
        <v>500000</v>
      </c>
      <c r="D47" s="10">
        <f>D48+D49+D50</f>
        <v>1100000</v>
      </c>
      <c r="E47" s="10">
        <f>E48+E49+E50</f>
        <v>51716.28</v>
      </c>
      <c r="F47" s="10">
        <f>F48+F49+F50</f>
        <v>51716.28</v>
      </c>
      <c r="G47" s="10">
        <f>G48+G49+G50</f>
        <v>51716.28</v>
      </c>
      <c r="H47" s="10">
        <f>H48+H49+H50</f>
        <v>51716.28</v>
      </c>
      <c r="I47" s="1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</row>
    <row r="48" spans="1:70" s="4" customFormat="1" ht="13.5">
      <c r="A48" s="31" t="s">
        <v>3</v>
      </c>
      <c r="B48" s="29">
        <v>600000</v>
      </c>
      <c r="C48" s="29">
        <v>500000</v>
      </c>
      <c r="D48" s="29">
        <f>B48+C48</f>
        <v>1100000</v>
      </c>
      <c r="E48" s="29">
        <v>51716.28</v>
      </c>
      <c r="F48" s="29">
        <v>51716.28</v>
      </c>
      <c r="G48" s="29">
        <f>+F48</f>
        <v>51716.28</v>
      </c>
      <c r="H48" s="29">
        <f>+G48</f>
        <v>51716.28</v>
      </c>
      <c r="I48" s="1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</row>
    <row r="49" spans="1:70" s="4" customFormat="1" ht="13.5">
      <c r="A49" s="9" t="s">
        <v>2</v>
      </c>
      <c r="B49" s="8">
        <v>0</v>
      </c>
      <c r="C49" s="8">
        <v>0</v>
      </c>
      <c r="D49" s="8">
        <f>B49+C49</f>
        <v>0</v>
      </c>
      <c r="E49" s="8">
        <v>0</v>
      </c>
      <c r="F49" s="8">
        <v>0</v>
      </c>
      <c r="G49" s="8">
        <f>+F49</f>
        <v>0</v>
      </c>
      <c r="H49" s="8">
        <f>+G49</f>
        <v>0</v>
      </c>
      <c r="I49" s="1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</row>
    <row r="50" spans="1:70" s="4" customFormat="1" ht="13.5">
      <c r="A50" s="9" t="s">
        <v>1</v>
      </c>
      <c r="B50" s="8">
        <v>0</v>
      </c>
      <c r="C50" s="8">
        <v>0</v>
      </c>
      <c r="D50" s="8">
        <f>B50+C50</f>
        <v>0</v>
      </c>
      <c r="E50" s="8">
        <v>0</v>
      </c>
      <c r="F50" s="8">
        <v>0</v>
      </c>
      <c r="G50" s="8">
        <v>0</v>
      </c>
      <c r="H50" s="8">
        <v>0</v>
      </c>
      <c r="I50" s="1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</row>
    <row r="51" spans="1:70" s="4" customFormat="1" ht="13.5">
      <c r="A51" s="9"/>
      <c r="B51" s="8"/>
      <c r="C51" s="8"/>
      <c r="D51" s="8"/>
      <c r="E51" s="8"/>
      <c r="F51" s="8"/>
      <c r="G51" s="8"/>
      <c r="H51" s="8"/>
      <c r="I51" s="1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</row>
    <row r="52" spans="1:70" s="4" customFormat="1" ht="13.5">
      <c r="A52" s="18" t="s">
        <v>0</v>
      </c>
      <c r="B52" s="17">
        <f>B41+B47</f>
        <v>4984056</v>
      </c>
      <c r="C52" s="17">
        <f>C41+C47</f>
        <v>429428</v>
      </c>
      <c r="D52" s="17">
        <f>D41+D47</f>
        <v>5413484</v>
      </c>
      <c r="E52" s="17">
        <f>E41+E47</f>
        <v>3915766.4099999997</v>
      </c>
      <c r="F52" s="17">
        <f>F41+F47</f>
        <v>2785264.03</v>
      </c>
      <c r="G52" s="17">
        <f>G41+G47</f>
        <v>2785264.03</v>
      </c>
      <c r="H52" s="17">
        <f>H41+H47</f>
        <v>2785264.03</v>
      </c>
      <c r="I52" s="1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</row>
    <row r="53" spans="1:70" s="4" customFormat="1" ht="13.5">
      <c r="A53" s="9"/>
      <c r="B53" s="8"/>
      <c r="C53" s="8"/>
      <c r="D53" s="8"/>
      <c r="E53" s="8"/>
      <c r="F53" s="8"/>
      <c r="G53" s="8"/>
      <c r="H53" s="8"/>
      <c r="I53" s="1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</row>
    <row r="54" spans="1:70" s="4" customFormat="1" ht="13.5">
      <c r="A54" s="21" t="s">
        <v>19</v>
      </c>
      <c r="B54" s="28"/>
      <c r="C54" s="28"/>
      <c r="D54" s="28"/>
      <c r="E54" s="28"/>
      <c r="F54" s="28"/>
      <c r="G54" s="28"/>
      <c r="H54" s="28"/>
      <c r="I54" s="1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</row>
    <row r="55" spans="1:70" s="4" customFormat="1" ht="13.5">
      <c r="A55" s="11" t="s">
        <v>9</v>
      </c>
      <c r="B55" s="10">
        <f>B56+B57+B58+B59</f>
        <v>62981142</v>
      </c>
      <c r="C55" s="10">
        <f>C56+C57+C58+C59</f>
        <v>7497750</v>
      </c>
      <c r="D55" s="10">
        <f>D56+D57+D58+D59</f>
        <v>70478892</v>
      </c>
      <c r="E55" s="10">
        <f>E56+E57+E58+E59</f>
        <v>56423156.689999998</v>
      </c>
      <c r="F55" s="10">
        <f>F56+F57+F58+F59</f>
        <v>42756907.700000003</v>
      </c>
      <c r="G55" s="10">
        <f>G56+G57+G58+G59</f>
        <v>42756907.700000003</v>
      </c>
      <c r="H55" s="10">
        <f>H56+H57+H58+H59</f>
        <v>42756907.700000003</v>
      </c>
      <c r="I55" s="1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</row>
    <row r="56" spans="1:70" s="4" customFormat="1" ht="13.5">
      <c r="A56" s="9" t="s">
        <v>8</v>
      </c>
      <c r="B56" s="8">
        <v>37050518</v>
      </c>
      <c r="C56" s="8">
        <v>6287750</v>
      </c>
      <c r="D56" s="8">
        <f>B56+C56</f>
        <v>43338268</v>
      </c>
      <c r="E56" s="8">
        <v>42316911.549999997</v>
      </c>
      <c r="F56" s="8">
        <v>30921892.68</v>
      </c>
      <c r="G56" s="8">
        <f>+F56</f>
        <v>30921892.68</v>
      </c>
      <c r="H56" s="8">
        <f>+G56</f>
        <v>30921892.68</v>
      </c>
      <c r="I56" s="1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</row>
    <row r="57" spans="1:70" s="4" customFormat="1" ht="13.5">
      <c r="A57" s="9" t="s">
        <v>7</v>
      </c>
      <c r="B57" s="8">
        <v>4270000</v>
      </c>
      <c r="C57" s="8">
        <v>135000</v>
      </c>
      <c r="D57" s="8">
        <f>B57+C57</f>
        <v>4405000</v>
      </c>
      <c r="E57" s="8">
        <v>2301207.58</v>
      </c>
      <c r="F57" s="8">
        <v>2006191.84</v>
      </c>
      <c r="G57" s="8">
        <f>+F57</f>
        <v>2006191.84</v>
      </c>
      <c r="H57" s="8">
        <f>+G57</f>
        <v>2006191.84</v>
      </c>
      <c r="I57" s="1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</row>
    <row r="58" spans="1:70" s="4" customFormat="1" ht="13.5">
      <c r="A58" s="9" t="s">
        <v>6</v>
      </c>
      <c r="B58" s="8">
        <v>21660624</v>
      </c>
      <c r="C58" s="8">
        <v>1075000</v>
      </c>
      <c r="D58" s="8">
        <f>B58+C58</f>
        <v>22735624</v>
      </c>
      <c r="E58" s="8">
        <v>11805037.560000001</v>
      </c>
      <c r="F58" s="8">
        <v>9828823.1799999997</v>
      </c>
      <c r="G58" s="8">
        <f>+F58</f>
        <v>9828823.1799999997</v>
      </c>
      <c r="H58" s="8">
        <f>+G58</f>
        <v>9828823.1799999997</v>
      </c>
      <c r="I58" s="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</row>
    <row r="59" spans="1:70" s="4" customFormat="1" ht="13.5">
      <c r="A59" s="12" t="s">
        <v>5</v>
      </c>
      <c r="B59" s="8">
        <v>0</v>
      </c>
      <c r="C59" s="8">
        <v>0</v>
      </c>
      <c r="D59" s="8">
        <f>B59+C59</f>
        <v>0</v>
      </c>
      <c r="E59" s="8">
        <v>0</v>
      </c>
      <c r="F59" s="8">
        <v>0</v>
      </c>
      <c r="G59" s="8">
        <f>+F59</f>
        <v>0</v>
      </c>
      <c r="H59" s="8">
        <f>+G59</f>
        <v>0</v>
      </c>
      <c r="I59" s="1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</row>
    <row r="60" spans="1:70" s="4" customFormat="1" ht="13.5">
      <c r="A60" s="9"/>
      <c r="B60" s="8"/>
      <c r="C60" s="8"/>
      <c r="D60" s="8"/>
      <c r="E60" s="8"/>
      <c r="F60" s="8"/>
      <c r="G60" s="8"/>
      <c r="H60" s="8"/>
      <c r="I60" s="1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</row>
    <row r="61" spans="1:70" s="4" customFormat="1" ht="13.5">
      <c r="A61" s="11" t="s">
        <v>4</v>
      </c>
      <c r="B61" s="10">
        <f>B62+B63+B64</f>
        <v>104456885</v>
      </c>
      <c r="C61" s="10">
        <f>C62+C63+C64</f>
        <v>-1600000</v>
      </c>
      <c r="D61" s="10">
        <f>D62+D63+D64</f>
        <v>102856885</v>
      </c>
      <c r="E61" s="10">
        <f>E62+E63+E64</f>
        <v>123598</v>
      </c>
      <c r="F61" s="10">
        <f>F62+F63+F64</f>
        <v>123598</v>
      </c>
      <c r="G61" s="10">
        <f>G62+G63+G64</f>
        <v>123598</v>
      </c>
      <c r="H61" s="10">
        <f>H62+H63+H64</f>
        <v>123598</v>
      </c>
      <c r="I61" s="1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</row>
    <row r="62" spans="1:70" s="4" customFormat="1" ht="13.5">
      <c r="A62" s="9" t="s">
        <v>3</v>
      </c>
      <c r="B62" s="8">
        <v>103456885</v>
      </c>
      <c r="C62" s="8">
        <v>-1600000</v>
      </c>
      <c r="D62" s="8">
        <f>B62+C62</f>
        <v>101856885</v>
      </c>
      <c r="E62" s="8">
        <v>123598</v>
      </c>
      <c r="F62" s="8">
        <v>123598</v>
      </c>
      <c r="G62" s="8">
        <f>+F62</f>
        <v>123598</v>
      </c>
      <c r="H62" s="8">
        <f>+G62</f>
        <v>123598</v>
      </c>
      <c r="I62" s="19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</row>
    <row r="63" spans="1:70" s="4" customFormat="1" ht="13.5">
      <c r="A63" s="9" t="s">
        <v>2</v>
      </c>
      <c r="B63" s="8">
        <v>1000000</v>
      </c>
      <c r="C63" s="8">
        <v>0</v>
      </c>
      <c r="D63" s="8">
        <f>B63+C63</f>
        <v>1000000</v>
      </c>
      <c r="E63" s="8">
        <v>0</v>
      </c>
      <c r="F63" s="8">
        <v>0</v>
      </c>
      <c r="G63" s="8">
        <f>+F63</f>
        <v>0</v>
      </c>
      <c r="H63" s="8">
        <f>+G63</f>
        <v>0</v>
      </c>
      <c r="I63" s="1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</row>
    <row r="64" spans="1:70" s="4" customFormat="1" ht="13.5">
      <c r="A64" s="9" t="s">
        <v>1</v>
      </c>
      <c r="B64" s="8">
        <v>0</v>
      </c>
      <c r="C64" s="8">
        <v>0</v>
      </c>
      <c r="D64" s="8">
        <f>B64+C64</f>
        <v>0</v>
      </c>
      <c r="E64" s="8">
        <v>0</v>
      </c>
      <c r="F64" s="8">
        <v>0</v>
      </c>
      <c r="G64" s="8">
        <f>+F64</f>
        <v>0</v>
      </c>
      <c r="H64" s="8">
        <f>+G64</f>
        <v>0</v>
      </c>
      <c r="I64" s="1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</row>
    <row r="65" spans="1:70" s="4" customFormat="1" ht="13.5">
      <c r="A65" s="9"/>
      <c r="B65" s="8"/>
      <c r="C65" s="8"/>
      <c r="D65" s="8"/>
      <c r="E65" s="8"/>
      <c r="F65" s="8"/>
      <c r="G65" s="8"/>
      <c r="H65" s="8"/>
      <c r="I65" s="1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</row>
    <row r="66" spans="1:70" s="4" customFormat="1" ht="13.5">
      <c r="A66" s="18" t="s">
        <v>0</v>
      </c>
      <c r="B66" s="17">
        <f>B55+B61</f>
        <v>167438027</v>
      </c>
      <c r="C66" s="17">
        <f>C55+C61</f>
        <v>5897750</v>
      </c>
      <c r="D66" s="17">
        <f>D55+D61</f>
        <v>173335777</v>
      </c>
      <c r="E66" s="17">
        <f>E55+E61</f>
        <v>56546754.689999998</v>
      </c>
      <c r="F66" s="17">
        <f>F55+F61</f>
        <v>42880505.700000003</v>
      </c>
      <c r="G66" s="17">
        <f>G55+G61</f>
        <v>42880505.700000003</v>
      </c>
      <c r="H66" s="17">
        <f>H55+H61</f>
        <v>42880505.700000003</v>
      </c>
      <c r="I66" s="19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</row>
    <row r="67" spans="1:70" s="4" customFormat="1" ht="13.5">
      <c r="A67" s="9"/>
      <c r="B67" s="8"/>
      <c r="C67" s="8"/>
      <c r="D67" s="8"/>
      <c r="E67" s="8"/>
      <c r="F67" s="8"/>
      <c r="G67" s="8"/>
      <c r="H67" s="8"/>
      <c r="I67" s="1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</row>
    <row r="68" spans="1:70" s="4" customFormat="1" ht="13.5">
      <c r="A68" s="21" t="s">
        <v>18</v>
      </c>
      <c r="B68" s="28"/>
      <c r="C68" s="28"/>
      <c r="D68" s="28"/>
      <c r="E68" s="28"/>
      <c r="F68" s="28"/>
      <c r="G68" s="28"/>
      <c r="H68" s="28"/>
      <c r="I68" s="1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</row>
    <row r="69" spans="1:70" s="4" customFormat="1" ht="13.5">
      <c r="A69" s="11" t="s">
        <v>9</v>
      </c>
      <c r="B69" s="10">
        <f>B70+B71+B72+B73</f>
        <v>3776405</v>
      </c>
      <c r="C69" s="10">
        <f>C70+C71+C72+C73</f>
        <v>2372</v>
      </c>
      <c r="D69" s="10">
        <f>D70+D71+D72+D73</f>
        <v>3778777</v>
      </c>
      <c r="E69" s="10">
        <f>E70+E71+E72+E73</f>
        <v>3778777</v>
      </c>
      <c r="F69" s="10">
        <f>F70+F71+F72+F73</f>
        <v>2601730.9099999997</v>
      </c>
      <c r="G69" s="10">
        <f>G70+G71+G72+G73</f>
        <v>2601730.9099999997</v>
      </c>
      <c r="H69" s="10">
        <f>H70+H71+H72+H73</f>
        <v>2601730.9099999997</v>
      </c>
      <c r="I69" s="1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</row>
    <row r="70" spans="1:70" s="4" customFormat="1" ht="13.5">
      <c r="A70" s="9" t="s">
        <v>8</v>
      </c>
      <c r="B70" s="8">
        <v>3691350</v>
      </c>
      <c r="C70" s="8">
        <f>3693722-3691350</f>
        <v>2372</v>
      </c>
      <c r="D70" s="8">
        <f>B70+C70</f>
        <v>3693722</v>
      </c>
      <c r="E70" s="8">
        <v>3693722</v>
      </c>
      <c r="F70" s="8">
        <v>2554566.38</v>
      </c>
      <c r="G70" s="8">
        <f>+F70</f>
        <v>2554566.38</v>
      </c>
      <c r="H70" s="8">
        <f>+G70</f>
        <v>2554566.38</v>
      </c>
      <c r="I70" s="1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</row>
    <row r="71" spans="1:70" s="4" customFormat="1" ht="13.5">
      <c r="A71" s="9" t="s">
        <v>7</v>
      </c>
      <c r="B71" s="8">
        <v>0</v>
      </c>
      <c r="C71" s="8">
        <v>0</v>
      </c>
      <c r="D71" s="8">
        <f>B71+C71</f>
        <v>0</v>
      </c>
      <c r="E71" s="8">
        <v>0</v>
      </c>
      <c r="F71" s="8">
        <v>0</v>
      </c>
      <c r="G71" s="8">
        <f>+F71</f>
        <v>0</v>
      </c>
      <c r="H71" s="8">
        <f>+G71</f>
        <v>0</v>
      </c>
      <c r="I71" s="1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</row>
    <row r="72" spans="1:70" s="4" customFormat="1" ht="13.5">
      <c r="A72" s="9" t="s">
        <v>6</v>
      </c>
      <c r="B72" s="8">
        <v>85055</v>
      </c>
      <c r="C72" s="8">
        <v>0</v>
      </c>
      <c r="D72" s="8">
        <f>B72+C72</f>
        <v>85055</v>
      </c>
      <c r="E72" s="8">
        <v>85055</v>
      </c>
      <c r="F72" s="8">
        <v>47164.53</v>
      </c>
      <c r="G72" s="8">
        <f>+F72</f>
        <v>47164.53</v>
      </c>
      <c r="H72" s="8">
        <f>+G72</f>
        <v>47164.53</v>
      </c>
      <c r="I72" s="1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</row>
    <row r="73" spans="1:70" s="4" customFormat="1" ht="13.5">
      <c r="A73" s="12" t="s">
        <v>5</v>
      </c>
      <c r="B73" s="8">
        <v>0</v>
      </c>
      <c r="C73" s="8">
        <v>0</v>
      </c>
      <c r="D73" s="8">
        <f>B73+C73</f>
        <v>0</v>
      </c>
      <c r="E73" s="8">
        <v>0</v>
      </c>
      <c r="F73" s="8">
        <v>0</v>
      </c>
      <c r="G73" s="8">
        <f>+F73</f>
        <v>0</v>
      </c>
      <c r="H73" s="8">
        <f>+G73</f>
        <v>0</v>
      </c>
      <c r="I73" s="1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</row>
    <row r="74" spans="1:70" s="4" customFormat="1" ht="13.5">
      <c r="A74" s="9"/>
      <c r="B74" s="8"/>
      <c r="C74" s="8"/>
      <c r="D74" s="8"/>
      <c r="E74" s="8"/>
      <c r="F74" s="8"/>
      <c r="G74" s="8"/>
      <c r="H74" s="8"/>
      <c r="I74" s="1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</row>
    <row r="75" spans="1:70" s="4" customFormat="1" ht="13.5">
      <c r="A75" s="11" t="s">
        <v>4</v>
      </c>
      <c r="B75" s="10">
        <f>B76+B77+B78</f>
        <v>0</v>
      </c>
      <c r="C75" s="10">
        <f>C76+C77+C78</f>
        <v>0</v>
      </c>
      <c r="D75" s="10">
        <f>D76+D77+D78</f>
        <v>0</v>
      </c>
      <c r="E75" s="10">
        <f>E76+E77+E78</f>
        <v>0</v>
      </c>
      <c r="F75" s="10">
        <f>F76+F77+F78</f>
        <v>0</v>
      </c>
      <c r="G75" s="10">
        <f>G76+G77+G78</f>
        <v>0</v>
      </c>
      <c r="H75" s="10">
        <f>H76+H77+H78</f>
        <v>0</v>
      </c>
      <c r="I75" s="19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</row>
    <row r="76" spans="1:70" s="4" customFormat="1" ht="13.5">
      <c r="A76" s="9" t="s">
        <v>3</v>
      </c>
      <c r="B76" s="8">
        <v>0</v>
      </c>
      <c r="C76" s="8">
        <v>0</v>
      </c>
      <c r="D76" s="8">
        <f>B76+C76</f>
        <v>0</v>
      </c>
      <c r="E76" s="8">
        <v>0</v>
      </c>
      <c r="F76" s="8">
        <v>0</v>
      </c>
      <c r="G76" s="8">
        <f>+F76</f>
        <v>0</v>
      </c>
      <c r="H76" s="8">
        <f>+G76</f>
        <v>0</v>
      </c>
      <c r="I76" s="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</row>
    <row r="77" spans="1:70" s="4" customFormat="1" ht="13.5">
      <c r="A77" s="9" t="s">
        <v>2</v>
      </c>
      <c r="B77" s="8">
        <v>0</v>
      </c>
      <c r="C77" s="8">
        <v>0</v>
      </c>
      <c r="D77" s="8">
        <f>B77+C77</f>
        <v>0</v>
      </c>
      <c r="E77" s="8">
        <v>0</v>
      </c>
      <c r="F77" s="8">
        <v>0</v>
      </c>
      <c r="G77" s="8">
        <f>+F77</f>
        <v>0</v>
      </c>
      <c r="H77" s="8">
        <f>+G77</f>
        <v>0</v>
      </c>
      <c r="I77" s="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</row>
    <row r="78" spans="1:70" s="4" customFormat="1" ht="13.5">
      <c r="A78" s="9" t="s">
        <v>1</v>
      </c>
      <c r="B78" s="8">
        <v>0</v>
      </c>
      <c r="C78" s="8">
        <v>0</v>
      </c>
      <c r="D78" s="8">
        <f>B78+C78</f>
        <v>0</v>
      </c>
      <c r="E78" s="8">
        <v>0</v>
      </c>
      <c r="F78" s="8">
        <v>0</v>
      </c>
      <c r="G78" s="8">
        <v>0</v>
      </c>
      <c r="H78" s="8">
        <v>0</v>
      </c>
      <c r="I78" s="19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</row>
    <row r="79" spans="1:70" s="4" customFormat="1" ht="13.5">
      <c r="A79" s="9"/>
      <c r="B79" s="8"/>
      <c r="C79" s="8"/>
      <c r="D79" s="8"/>
      <c r="E79" s="8"/>
      <c r="F79" s="8"/>
      <c r="G79" s="8"/>
      <c r="H79" s="8"/>
      <c r="I79" s="19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</row>
    <row r="80" spans="1:70" s="4" customFormat="1" ht="13.5">
      <c r="A80" s="18" t="s">
        <v>0</v>
      </c>
      <c r="B80" s="17">
        <f>B69+B75</f>
        <v>3776405</v>
      </c>
      <c r="C80" s="17">
        <f>C69+C75</f>
        <v>2372</v>
      </c>
      <c r="D80" s="17">
        <f>D69+D75</f>
        <v>3778777</v>
      </c>
      <c r="E80" s="17">
        <f>E69+E75</f>
        <v>3778777</v>
      </c>
      <c r="F80" s="17">
        <f>F69+F75</f>
        <v>2601730.9099999997</v>
      </c>
      <c r="G80" s="17">
        <f>G69+G75</f>
        <v>2601730.9099999997</v>
      </c>
      <c r="H80" s="17">
        <f>H69+H75</f>
        <v>2601730.9099999997</v>
      </c>
      <c r="I80" s="19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</row>
    <row r="81" spans="1:70" s="4" customFormat="1" ht="13.5">
      <c r="A81" s="9"/>
      <c r="B81" s="8"/>
      <c r="C81" s="8"/>
      <c r="D81" s="8"/>
      <c r="E81" s="8"/>
      <c r="F81" s="8"/>
      <c r="G81" s="8"/>
      <c r="H81" s="8"/>
      <c r="I81" s="19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</row>
    <row r="82" spans="1:70" s="4" customFormat="1" ht="13.5">
      <c r="A82" s="21" t="s">
        <v>17</v>
      </c>
      <c r="B82" s="28"/>
      <c r="C82" s="28"/>
      <c r="D82" s="28"/>
      <c r="E82" s="28"/>
      <c r="F82" s="28"/>
      <c r="G82" s="28"/>
      <c r="H82" s="28"/>
      <c r="I82" s="19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</row>
    <row r="83" spans="1:70" s="4" customFormat="1" ht="13.5">
      <c r="A83" s="11" t="s">
        <v>9</v>
      </c>
      <c r="B83" s="10">
        <f>B84+B85+B86+B87</f>
        <v>109762722</v>
      </c>
      <c r="C83" s="10">
        <f>C84+C85+C86+C87</f>
        <v>7983831</v>
      </c>
      <c r="D83" s="10">
        <f>D84+D85+D86+D87</f>
        <v>117746553</v>
      </c>
      <c r="E83" s="10">
        <f>E84+E85+E86+E87</f>
        <v>117746553</v>
      </c>
      <c r="F83" s="10">
        <f>F84+F85+F86+F87</f>
        <v>92417762.269999996</v>
      </c>
      <c r="G83" s="10">
        <f>G84+G85+G86+G87</f>
        <v>92417762.269999996</v>
      </c>
      <c r="H83" s="10">
        <f>H84+H85+H86+H87</f>
        <v>92417762.269999996</v>
      </c>
      <c r="I83" s="19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</row>
    <row r="84" spans="1:70" s="4" customFormat="1" ht="13.5">
      <c r="A84" s="9" t="s">
        <v>8</v>
      </c>
      <c r="B84" s="8">
        <v>614349</v>
      </c>
      <c r="C84" s="8">
        <f>598180-614349</f>
        <v>-16169</v>
      </c>
      <c r="D84" s="8">
        <f>B84+C84</f>
        <v>598180</v>
      </c>
      <c r="E84" s="8">
        <v>598180</v>
      </c>
      <c r="F84" s="8">
        <v>398115.56</v>
      </c>
      <c r="G84" s="8">
        <f>+F84</f>
        <v>398115.56</v>
      </c>
      <c r="H84" s="8">
        <f>+G84</f>
        <v>398115.56</v>
      </c>
      <c r="I84" s="19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</row>
    <row r="85" spans="1:70" s="4" customFormat="1" ht="13.5">
      <c r="A85" s="9" t="s">
        <v>7</v>
      </c>
      <c r="B85" s="8">
        <v>0</v>
      </c>
      <c r="C85" s="8">
        <v>0</v>
      </c>
      <c r="D85" s="8">
        <f>B85+C85</f>
        <v>0</v>
      </c>
      <c r="E85" s="8">
        <v>0</v>
      </c>
      <c r="F85" s="8">
        <v>0</v>
      </c>
      <c r="G85" s="8">
        <f>+F85</f>
        <v>0</v>
      </c>
      <c r="H85" s="8">
        <f>+G85</f>
        <v>0</v>
      </c>
      <c r="I85" s="1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</row>
    <row r="86" spans="1:70" s="4" customFormat="1" ht="13.5">
      <c r="A86" s="9" t="s">
        <v>6</v>
      </c>
      <c r="B86" s="8">
        <v>15125</v>
      </c>
      <c r="C86" s="8">
        <v>0</v>
      </c>
      <c r="D86" s="8">
        <f>B86+C86</f>
        <v>15125</v>
      </c>
      <c r="E86" s="8">
        <v>15125</v>
      </c>
      <c r="F86" s="8">
        <v>8054.51</v>
      </c>
      <c r="G86" s="8">
        <f>+F86</f>
        <v>8054.51</v>
      </c>
      <c r="H86" s="8">
        <f>+G86</f>
        <v>8054.51</v>
      </c>
      <c r="I86" s="1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</row>
    <row r="87" spans="1:70" s="4" customFormat="1" ht="13.5">
      <c r="A87" s="32" t="s">
        <v>5</v>
      </c>
      <c r="B87" s="29">
        <v>109133248</v>
      </c>
      <c r="C87" s="29">
        <v>8000000</v>
      </c>
      <c r="D87" s="29">
        <f>B87+C87</f>
        <v>117133248</v>
      </c>
      <c r="E87" s="29">
        <v>117133248</v>
      </c>
      <c r="F87" s="29">
        <v>92011592.200000003</v>
      </c>
      <c r="G87" s="29">
        <f>+F87</f>
        <v>92011592.200000003</v>
      </c>
      <c r="H87" s="29">
        <f>+G87</f>
        <v>92011592.200000003</v>
      </c>
      <c r="I87" s="1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</row>
    <row r="88" spans="1:70" s="4" customFormat="1" ht="13.5">
      <c r="A88" s="9"/>
      <c r="B88" s="8"/>
      <c r="C88" s="8"/>
      <c r="D88" s="8"/>
      <c r="E88" s="8"/>
      <c r="F88" s="8"/>
      <c r="G88" s="8"/>
      <c r="H88" s="8"/>
      <c r="I88" s="1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</row>
    <row r="89" spans="1:70" s="4" customFormat="1" ht="13.5">
      <c r="A89" s="11" t="s">
        <v>4</v>
      </c>
      <c r="B89" s="10">
        <f>B90+B91+B92</f>
        <v>0</v>
      </c>
      <c r="C89" s="10">
        <f>C90+C91+C92</f>
        <v>0</v>
      </c>
      <c r="D89" s="10">
        <f>D90+D91+D92</f>
        <v>0</v>
      </c>
      <c r="E89" s="10">
        <f>E90+E91+E92</f>
        <v>0</v>
      </c>
      <c r="F89" s="10">
        <f>F90+F91+F92</f>
        <v>0</v>
      </c>
      <c r="G89" s="10">
        <f>G90+G91+G92</f>
        <v>0</v>
      </c>
      <c r="H89" s="10">
        <f>H90+H91+H92</f>
        <v>0</v>
      </c>
      <c r="I89" s="19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</row>
    <row r="90" spans="1:70" s="4" customFormat="1" ht="13.5">
      <c r="A90" s="9" t="s">
        <v>3</v>
      </c>
      <c r="B90" s="8">
        <v>0</v>
      </c>
      <c r="C90" s="8">
        <v>0</v>
      </c>
      <c r="D90" s="8">
        <f>B90+C90</f>
        <v>0</v>
      </c>
      <c r="E90" s="8">
        <v>0</v>
      </c>
      <c r="F90" s="8">
        <v>0</v>
      </c>
      <c r="G90" s="8">
        <f>+F90</f>
        <v>0</v>
      </c>
      <c r="H90" s="8">
        <f>+G90</f>
        <v>0</v>
      </c>
      <c r="I90" s="1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</row>
    <row r="91" spans="1:70" s="4" customFormat="1" ht="13.5">
      <c r="A91" s="9" t="s">
        <v>2</v>
      </c>
      <c r="B91" s="8">
        <v>0</v>
      </c>
      <c r="C91" s="8">
        <v>0</v>
      </c>
      <c r="D91" s="8">
        <f>B91+C91</f>
        <v>0</v>
      </c>
      <c r="E91" s="8">
        <v>0</v>
      </c>
      <c r="F91" s="8">
        <v>0</v>
      </c>
      <c r="G91" s="8">
        <f>+F91</f>
        <v>0</v>
      </c>
      <c r="H91" s="8">
        <f>+G91</f>
        <v>0</v>
      </c>
      <c r="I91" s="1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</row>
    <row r="92" spans="1:70" s="4" customFormat="1" ht="13.5">
      <c r="A92" s="9" t="s">
        <v>1</v>
      </c>
      <c r="B92" s="8">
        <v>0</v>
      </c>
      <c r="C92" s="8">
        <v>0</v>
      </c>
      <c r="D92" s="8">
        <f>B92+C92</f>
        <v>0</v>
      </c>
      <c r="E92" s="8">
        <v>0</v>
      </c>
      <c r="F92" s="8">
        <v>0</v>
      </c>
      <c r="G92" s="8">
        <v>0</v>
      </c>
      <c r="H92" s="8">
        <v>0</v>
      </c>
      <c r="I92" s="1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</row>
    <row r="93" spans="1:70" s="4" customFormat="1" ht="13.5">
      <c r="A93" s="9"/>
      <c r="B93" s="8"/>
      <c r="C93" s="8"/>
      <c r="D93" s="8"/>
      <c r="E93" s="8"/>
      <c r="F93" s="8"/>
      <c r="G93" s="8"/>
      <c r="H93" s="8"/>
      <c r="I93" s="19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</row>
    <row r="94" spans="1:70" s="4" customFormat="1" ht="13.5">
      <c r="A94" s="18" t="s">
        <v>0</v>
      </c>
      <c r="B94" s="17">
        <f>B83+B89</f>
        <v>109762722</v>
      </c>
      <c r="C94" s="17">
        <f>C83+C89</f>
        <v>7983831</v>
      </c>
      <c r="D94" s="17">
        <f>D83+D89</f>
        <v>117746553</v>
      </c>
      <c r="E94" s="17">
        <f>E83+E89</f>
        <v>117746553</v>
      </c>
      <c r="F94" s="17">
        <f>F83+F89</f>
        <v>92417762.269999996</v>
      </c>
      <c r="G94" s="17">
        <f>G83+G89</f>
        <v>92417762.269999996</v>
      </c>
      <c r="H94" s="17">
        <f>H83+H89</f>
        <v>92417762.269999996</v>
      </c>
      <c r="I94" s="19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</row>
    <row r="95" spans="1:70" s="4" customFormat="1" ht="13.5">
      <c r="A95" s="9"/>
      <c r="B95" s="8"/>
      <c r="C95" s="8"/>
      <c r="D95" s="8"/>
      <c r="E95" s="8"/>
      <c r="F95" s="8"/>
      <c r="G95" s="8"/>
      <c r="H95" s="8"/>
      <c r="I95" s="19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</row>
    <row r="96" spans="1:70" s="4" customFormat="1" ht="13.5">
      <c r="A96" s="21" t="s">
        <v>16</v>
      </c>
      <c r="B96" s="28"/>
      <c r="C96" s="28"/>
      <c r="D96" s="28"/>
      <c r="E96" s="28"/>
      <c r="F96" s="28"/>
      <c r="G96" s="28"/>
      <c r="H96" s="28"/>
      <c r="I96" s="19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</row>
    <row r="97" spans="1:70" s="4" customFormat="1" ht="13.5">
      <c r="A97" s="11" t="s">
        <v>9</v>
      </c>
      <c r="B97" s="10">
        <f>B98+B99+B100+B101</f>
        <v>12385721</v>
      </c>
      <c r="C97" s="10">
        <f>C98+C99+C100+C101</f>
        <v>-26400</v>
      </c>
      <c r="D97" s="10">
        <f>D98+D99+D100+D101</f>
        <v>12359321</v>
      </c>
      <c r="E97" s="10">
        <f>E98+E99+E100+E101</f>
        <v>6959438.7300000004</v>
      </c>
      <c r="F97" s="10">
        <f>F98+F99+F100+F101</f>
        <v>6164462.5</v>
      </c>
      <c r="G97" s="10">
        <f>G98+G99+G100+G101</f>
        <v>6164462.5</v>
      </c>
      <c r="H97" s="10">
        <f>H98+H99+H100+H101</f>
        <v>6164462.5</v>
      </c>
      <c r="I97" s="19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</row>
    <row r="98" spans="1:70" s="4" customFormat="1" ht="13.5">
      <c r="A98" s="9" t="s">
        <v>8</v>
      </c>
      <c r="B98" s="8">
        <v>1477532</v>
      </c>
      <c r="C98" s="8">
        <f>1451132-1477532</f>
        <v>-26400</v>
      </c>
      <c r="D98" s="8">
        <f>B98+C98</f>
        <v>1451132</v>
      </c>
      <c r="E98" s="8">
        <v>1451132</v>
      </c>
      <c r="F98" s="8">
        <v>993557.35</v>
      </c>
      <c r="G98" s="8">
        <f>+F98</f>
        <v>993557.35</v>
      </c>
      <c r="H98" s="8">
        <f>+G98</f>
        <v>993557.35</v>
      </c>
      <c r="I98" s="1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</row>
    <row r="99" spans="1:70" s="4" customFormat="1" ht="13.5">
      <c r="A99" s="9" t="s">
        <v>7</v>
      </c>
      <c r="B99" s="8">
        <v>0</v>
      </c>
      <c r="C99" s="8">
        <v>0</v>
      </c>
      <c r="D99" s="8">
        <f>B99+C99</f>
        <v>0</v>
      </c>
      <c r="E99" s="8">
        <v>0</v>
      </c>
      <c r="F99" s="8">
        <v>0</v>
      </c>
      <c r="G99" s="8">
        <v>0</v>
      </c>
      <c r="H99" s="8">
        <v>0</v>
      </c>
      <c r="I99" s="19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</row>
    <row r="100" spans="1:70" s="4" customFormat="1" ht="13.5">
      <c r="A100" s="9" t="s">
        <v>6</v>
      </c>
      <c r="B100" s="8">
        <v>34689</v>
      </c>
      <c r="C100" s="8">
        <v>0</v>
      </c>
      <c r="D100" s="8">
        <f>B100+C100</f>
        <v>34689</v>
      </c>
      <c r="E100" s="8">
        <v>34689</v>
      </c>
      <c r="F100" s="8">
        <v>17991.419999999998</v>
      </c>
      <c r="G100" s="8">
        <f>+F100</f>
        <v>17991.419999999998</v>
      </c>
      <c r="H100" s="8">
        <f>+G100</f>
        <v>17991.419999999998</v>
      </c>
      <c r="I100" s="1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</row>
    <row r="101" spans="1:70" s="4" customFormat="1" ht="13.5">
      <c r="A101" s="12" t="s">
        <v>5</v>
      </c>
      <c r="B101" s="8">
        <v>10873500</v>
      </c>
      <c r="C101" s="8">
        <v>0</v>
      </c>
      <c r="D101" s="8">
        <f>B101+C101</f>
        <v>10873500</v>
      </c>
      <c r="E101" s="8">
        <v>5473617.7300000004</v>
      </c>
      <c r="F101" s="8">
        <v>5152913.7300000004</v>
      </c>
      <c r="G101" s="8">
        <f>+F101</f>
        <v>5152913.7300000004</v>
      </c>
      <c r="H101" s="8">
        <f>+G101</f>
        <v>5152913.7300000004</v>
      </c>
      <c r="I101" s="1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</row>
    <row r="102" spans="1:70" s="4" customFormat="1" ht="13.5">
      <c r="A102" s="9"/>
      <c r="B102" s="8"/>
      <c r="C102" s="8"/>
      <c r="D102" s="8"/>
      <c r="E102" s="8"/>
      <c r="F102" s="8"/>
      <c r="G102" s="8"/>
      <c r="H102" s="8"/>
      <c r="I102" s="19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</row>
    <row r="103" spans="1:70" s="4" customFormat="1" ht="13.5">
      <c r="A103" s="11" t="s">
        <v>4</v>
      </c>
      <c r="B103" s="10">
        <f>B104+B105+B106</f>
        <v>0</v>
      </c>
      <c r="C103" s="10">
        <f>C104+C105+C106</f>
        <v>0</v>
      </c>
      <c r="D103" s="10">
        <f>D104+D105+D106</f>
        <v>0</v>
      </c>
      <c r="E103" s="10">
        <f>E104+E105+E106</f>
        <v>0</v>
      </c>
      <c r="F103" s="10">
        <f>F104+F105+F106</f>
        <v>0</v>
      </c>
      <c r="G103" s="10">
        <f>G104+G105+G106</f>
        <v>0</v>
      </c>
      <c r="H103" s="10">
        <f>H104+H105+H106</f>
        <v>0</v>
      </c>
      <c r="I103" s="19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</row>
    <row r="104" spans="1:70" s="4" customFormat="1" ht="13.5">
      <c r="A104" s="9" t="s">
        <v>3</v>
      </c>
      <c r="B104" s="8">
        <v>0</v>
      </c>
      <c r="C104" s="8">
        <v>0</v>
      </c>
      <c r="D104" s="8">
        <f>B104+C104</f>
        <v>0</v>
      </c>
      <c r="E104" s="8">
        <v>0</v>
      </c>
      <c r="F104" s="8">
        <v>0</v>
      </c>
      <c r="G104" s="8">
        <v>0</v>
      </c>
      <c r="H104" s="8">
        <v>0</v>
      </c>
      <c r="I104" s="1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</row>
    <row r="105" spans="1:70" s="4" customFormat="1" ht="13.5">
      <c r="A105" s="9" t="s">
        <v>2</v>
      </c>
      <c r="B105" s="8">
        <v>0</v>
      </c>
      <c r="C105" s="8">
        <v>0</v>
      </c>
      <c r="D105" s="8">
        <f>B105+C105</f>
        <v>0</v>
      </c>
      <c r="E105" s="8">
        <v>0</v>
      </c>
      <c r="F105" s="8">
        <v>0</v>
      </c>
      <c r="G105" s="8">
        <v>0</v>
      </c>
      <c r="H105" s="8">
        <v>0</v>
      </c>
      <c r="I105" s="1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</row>
    <row r="106" spans="1:70" s="4" customFormat="1" ht="13.5">
      <c r="A106" s="9" t="s">
        <v>1</v>
      </c>
      <c r="B106" s="8">
        <v>0</v>
      </c>
      <c r="C106" s="8">
        <v>0</v>
      </c>
      <c r="D106" s="8">
        <f>B106+C106</f>
        <v>0</v>
      </c>
      <c r="E106" s="8">
        <v>0</v>
      </c>
      <c r="F106" s="8">
        <v>0</v>
      </c>
      <c r="G106" s="8">
        <v>0</v>
      </c>
      <c r="H106" s="8">
        <v>0</v>
      </c>
      <c r="I106" s="1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</row>
    <row r="107" spans="1:70" s="4" customFormat="1" ht="13.5">
      <c r="A107" s="9"/>
      <c r="B107" s="8"/>
      <c r="C107" s="8"/>
      <c r="D107" s="8"/>
      <c r="E107" s="8"/>
      <c r="F107" s="8"/>
      <c r="G107" s="8"/>
      <c r="H107" s="8"/>
      <c r="I107" s="1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</row>
    <row r="108" spans="1:70" s="4" customFormat="1" ht="13.5">
      <c r="A108" s="18" t="s">
        <v>0</v>
      </c>
      <c r="B108" s="17">
        <f>B97+B103</f>
        <v>12385721</v>
      </c>
      <c r="C108" s="17">
        <f>C97+C103</f>
        <v>-26400</v>
      </c>
      <c r="D108" s="17">
        <f>D97+D103</f>
        <v>12359321</v>
      </c>
      <c r="E108" s="17">
        <f>E97+E103</f>
        <v>6959438.7300000004</v>
      </c>
      <c r="F108" s="17">
        <f>F97+F103</f>
        <v>6164462.5</v>
      </c>
      <c r="G108" s="17">
        <f>G97+G103</f>
        <v>6164462.5</v>
      </c>
      <c r="H108" s="17">
        <f>H97+H103</f>
        <v>6164462.5</v>
      </c>
      <c r="I108" s="1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</row>
    <row r="109" spans="1:70" s="4" customFormat="1" ht="13.5">
      <c r="A109" s="9"/>
      <c r="B109" s="8"/>
      <c r="C109" s="8"/>
      <c r="D109" s="8"/>
      <c r="E109" s="8"/>
      <c r="F109" s="8"/>
      <c r="G109" s="8"/>
      <c r="H109" s="8"/>
      <c r="I109" s="19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</row>
    <row r="110" spans="1:70" s="4" customFormat="1" ht="13.5">
      <c r="A110" s="21" t="s">
        <v>15</v>
      </c>
      <c r="B110" s="28"/>
      <c r="C110" s="28"/>
      <c r="D110" s="28"/>
      <c r="E110" s="28"/>
      <c r="F110" s="28"/>
      <c r="G110" s="28"/>
      <c r="H110" s="28"/>
      <c r="I110" s="19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</row>
    <row r="111" spans="1:70" s="4" customFormat="1" ht="13.5">
      <c r="A111" s="11" t="s">
        <v>9</v>
      </c>
      <c r="B111" s="10">
        <f>B112+B113+B114+B115</f>
        <v>955045639</v>
      </c>
      <c r="C111" s="10">
        <f>C112+C113+C114+C115</f>
        <v>300817219</v>
      </c>
      <c r="D111" s="10">
        <f>D112+D113+D114+D115</f>
        <v>1255862858</v>
      </c>
      <c r="E111" s="10">
        <f>E112+E113+E114+E115</f>
        <v>1255442858</v>
      </c>
      <c r="F111" s="10">
        <f>F112+F113+F114+F115</f>
        <v>1138244423.24</v>
      </c>
      <c r="G111" s="10">
        <f>G112+G113+G114+G115</f>
        <v>1138244423.24</v>
      </c>
      <c r="H111" s="10">
        <f>H112+H113+H114+H115</f>
        <v>1138244423.24</v>
      </c>
      <c r="I111" s="1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</row>
    <row r="112" spans="1:70" s="4" customFormat="1" ht="13.5">
      <c r="A112" s="9" t="s">
        <v>8</v>
      </c>
      <c r="B112" s="8">
        <v>5219420</v>
      </c>
      <c r="C112" s="8">
        <f>5216639-5219420</f>
        <v>-2781</v>
      </c>
      <c r="D112" s="8">
        <f>B112+C112</f>
        <v>5216639</v>
      </c>
      <c r="E112" s="8">
        <v>5216639</v>
      </c>
      <c r="F112" s="8">
        <v>3760274.94</v>
      </c>
      <c r="G112" s="8">
        <f>+F112</f>
        <v>3760274.94</v>
      </c>
      <c r="H112" s="8">
        <f>+G112</f>
        <v>3760274.94</v>
      </c>
      <c r="I112" s="19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</row>
    <row r="113" spans="1:70" s="4" customFormat="1" ht="13.5">
      <c r="A113" s="9" t="s">
        <v>7</v>
      </c>
      <c r="B113" s="8">
        <v>0</v>
      </c>
      <c r="C113" s="8">
        <v>0</v>
      </c>
      <c r="D113" s="8">
        <f>B113+C113</f>
        <v>0</v>
      </c>
      <c r="E113" s="8">
        <v>0</v>
      </c>
      <c r="F113" s="8">
        <v>0</v>
      </c>
      <c r="G113" s="8">
        <f>+F113</f>
        <v>0</v>
      </c>
      <c r="H113" s="8">
        <f>+G113</f>
        <v>0</v>
      </c>
      <c r="I113" s="1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</row>
    <row r="114" spans="1:70" s="4" customFormat="1" ht="13.5">
      <c r="A114" s="9" t="s">
        <v>6</v>
      </c>
      <c r="B114" s="8">
        <v>120398</v>
      </c>
      <c r="C114" s="8">
        <v>820000</v>
      </c>
      <c r="D114" s="8">
        <f>B114+C114</f>
        <v>940398</v>
      </c>
      <c r="E114" s="8">
        <v>520398</v>
      </c>
      <c r="F114" s="8">
        <v>465553.2</v>
      </c>
      <c r="G114" s="8">
        <f>+F114</f>
        <v>465553.2</v>
      </c>
      <c r="H114" s="8">
        <f>+G114</f>
        <v>465553.2</v>
      </c>
      <c r="I114" s="19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</row>
    <row r="115" spans="1:70" s="4" customFormat="1" ht="13.5">
      <c r="A115" s="12" t="s">
        <v>5</v>
      </c>
      <c r="B115" s="8">
        <v>949705821</v>
      </c>
      <c r="C115" s="8">
        <v>300000000</v>
      </c>
      <c r="D115" s="8">
        <f>B115+C115</f>
        <v>1249705821</v>
      </c>
      <c r="E115" s="8">
        <v>1249705821</v>
      </c>
      <c r="F115" s="8">
        <v>1134018595.0999999</v>
      </c>
      <c r="G115" s="8">
        <f>+F115</f>
        <v>1134018595.0999999</v>
      </c>
      <c r="H115" s="8">
        <f>+G115</f>
        <v>1134018595.0999999</v>
      </c>
      <c r="I115" s="1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</row>
    <row r="116" spans="1:70" s="4" customFormat="1" ht="13.5">
      <c r="A116" s="9"/>
      <c r="B116" s="8"/>
      <c r="C116" s="8"/>
      <c r="D116" s="8"/>
      <c r="E116" s="8"/>
      <c r="F116" s="8"/>
      <c r="G116" s="8"/>
      <c r="H116" s="8"/>
      <c r="I116" s="19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</row>
    <row r="117" spans="1:70" s="4" customFormat="1" ht="13.5">
      <c r="A117" s="11" t="s">
        <v>4</v>
      </c>
      <c r="B117" s="10">
        <f>B118+B119+B120</f>
        <v>0</v>
      </c>
      <c r="C117" s="10">
        <f>C118+C119+C120</f>
        <v>0</v>
      </c>
      <c r="D117" s="10">
        <f>D118+D119+D120</f>
        <v>0</v>
      </c>
      <c r="E117" s="10">
        <f>E118+E119+E120</f>
        <v>0</v>
      </c>
      <c r="F117" s="10">
        <f>F118+F119+F120</f>
        <v>0</v>
      </c>
      <c r="G117" s="10">
        <f>G118+G119+G120</f>
        <v>0</v>
      </c>
      <c r="H117" s="10">
        <f>H118+H119+H120</f>
        <v>0</v>
      </c>
      <c r="I117" s="19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</row>
    <row r="118" spans="1:70" s="4" customFormat="1" ht="13.5">
      <c r="A118" s="9" t="s">
        <v>3</v>
      </c>
      <c r="B118" s="8">
        <v>0</v>
      </c>
      <c r="C118" s="8">
        <v>0</v>
      </c>
      <c r="D118" s="8">
        <f>B118+C118</f>
        <v>0</v>
      </c>
      <c r="E118" s="8">
        <v>0</v>
      </c>
      <c r="F118" s="8">
        <v>0</v>
      </c>
      <c r="G118" s="8">
        <f>+F118</f>
        <v>0</v>
      </c>
      <c r="H118" s="8">
        <f>+G118</f>
        <v>0</v>
      </c>
      <c r="I118" s="19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</row>
    <row r="119" spans="1:70" s="4" customFormat="1" ht="13.5">
      <c r="A119" s="9" t="s">
        <v>2</v>
      </c>
      <c r="B119" s="8">
        <v>0</v>
      </c>
      <c r="C119" s="8">
        <v>0</v>
      </c>
      <c r="D119" s="8">
        <f>B119+C119</f>
        <v>0</v>
      </c>
      <c r="E119" s="8">
        <v>0</v>
      </c>
      <c r="F119" s="8">
        <v>0</v>
      </c>
      <c r="G119" s="8">
        <f>+F119</f>
        <v>0</v>
      </c>
      <c r="H119" s="8">
        <f>+G119</f>
        <v>0</v>
      </c>
      <c r="I119" s="19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</row>
    <row r="120" spans="1:70" s="4" customFormat="1" ht="13.5">
      <c r="A120" s="9" t="s">
        <v>1</v>
      </c>
      <c r="B120" s="8">
        <v>0</v>
      </c>
      <c r="C120" s="8">
        <v>0</v>
      </c>
      <c r="D120" s="8">
        <f>B120+C120</f>
        <v>0</v>
      </c>
      <c r="E120" s="8">
        <v>0</v>
      </c>
      <c r="F120" s="8">
        <v>0</v>
      </c>
      <c r="G120" s="8">
        <f>+F120</f>
        <v>0</v>
      </c>
      <c r="H120" s="8">
        <f>+G120</f>
        <v>0</v>
      </c>
      <c r="I120" s="19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</row>
    <row r="121" spans="1:70" s="4" customFormat="1" ht="13.5">
      <c r="A121" s="9"/>
      <c r="B121" s="8"/>
      <c r="C121" s="8"/>
      <c r="D121" s="8"/>
      <c r="E121" s="8"/>
      <c r="F121" s="8"/>
      <c r="G121" s="8"/>
      <c r="H121" s="8"/>
      <c r="I121" s="19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</row>
    <row r="122" spans="1:70" s="4" customFormat="1" ht="13.5">
      <c r="A122" s="18" t="s">
        <v>0</v>
      </c>
      <c r="B122" s="17">
        <f>B111+B117</f>
        <v>955045639</v>
      </c>
      <c r="C122" s="17">
        <f>C111+C117</f>
        <v>300817219</v>
      </c>
      <c r="D122" s="17">
        <f>D111+D117</f>
        <v>1255862858</v>
      </c>
      <c r="E122" s="17">
        <f>E111+E117</f>
        <v>1255442858</v>
      </c>
      <c r="F122" s="17">
        <f>F111+F117</f>
        <v>1138244423.24</v>
      </c>
      <c r="G122" s="17">
        <f>G111+G117</f>
        <v>1138244423.24</v>
      </c>
      <c r="H122" s="17">
        <f>H111+H117</f>
        <v>1138244423.24</v>
      </c>
      <c r="I122" s="19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</row>
    <row r="123" spans="1:70" s="4" customFormat="1" ht="13.5">
      <c r="A123" s="9"/>
      <c r="B123" s="8"/>
      <c r="C123" s="8"/>
      <c r="D123" s="8"/>
      <c r="E123" s="8"/>
      <c r="F123" s="8"/>
      <c r="G123" s="8"/>
      <c r="H123" s="8"/>
      <c r="I123" s="19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</row>
    <row r="124" spans="1:70" s="4" customFormat="1" ht="13.5">
      <c r="A124" s="21" t="s">
        <v>14</v>
      </c>
      <c r="B124" s="28"/>
      <c r="C124" s="28"/>
      <c r="D124" s="28"/>
      <c r="E124" s="28"/>
      <c r="F124" s="28"/>
      <c r="G124" s="28"/>
      <c r="H124" s="28"/>
      <c r="I124" s="1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</row>
    <row r="125" spans="1:70" s="4" customFormat="1" ht="13.5">
      <c r="A125" s="11" t="s">
        <v>9</v>
      </c>
      <c r="B125" s="10">
        <f>B126+B127+B128+B129</f>
        <v>5360100</v>
      </c>
      <c r="C125" s="10">
        <f>C126+C127+C128+C129</f>
        <v>0</v>
      </c>
      <c r="D125" s="10">
        <f>D126+D127+D128+D129</f>
        <v>5360100</v>
      </c>
      <c r="E125" s="10">
        <f>E126+E127+E128+E129</f>
        <v>5360100</v>
      </c>
      <c r="F125" s="10">
        <f>F126+F127+F128+F129</f>
        <v>3593116.98</v>
      </c>
      <c r="G125" s="10">
        <f>G126+G127+G128+G129</f>
        <v>3593116.98</v>
      </c>
      <c r="H125" s="10">
        <f>H126+H127+H128+H129</f>
        <v>3593116.98</v>
      </c>
      <c r="I125" s="1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</row>
    <row r="126" spans="1:70" s="4" customFormat="1" ht="13.5">
      <c r="A126" s="31" t="s">
        <v>8</v>
      </c>
      <c r="B126" s="29">
        <v>0</v>
      </c>
      <c r="C126" s="29">
        <v>0</v>
      </c>
      <c r="D126" s="29">
        <f>B126+C126</f>
        <v>0</v>
      </c>
      <c r="E126" s="30">
        <v>0</v>
      </c>
      <c r="F126" s="30">
        <v>0</v>
      </c>
      <c r="G126" s="29">
        <f>+F126</f>
        <v>0</v>
      </c>
      <c r="H126" s="29">
        <f>+G126</f>
        <v>0</v>
      </c>
      <c r="I126" s="1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</row>
    <row r="127" spans="1:70" s="4" customFormat="1" ht="13.5">
      <c r="A127" s="9" t="s">
        <v>7</v>
      </c>
      <c r="B127" s="8">
        <v>0</v>
      </c>
      <c r="C127" s="8">
        <v>0</v>
      </c>
      <c r="D127" s="8">
        <f>B127+C127</f>
        <v>0</v>
      </c>
      <c r="E127" s="22">
        <v>0</v>
      </c>
      <c r="F127" s="22">
        <v>0</v>
      </c>
      <c r="G127" s="8">
        <f>+F127</f>
        <v>0</v>
      </c>
      <c r="H127" s="8">
        <f>+G127</f>
        <v>0</v>
      </c>
      <c r="I127" s="1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</row>
    <row r="128" spans="1:70" s="4" customFormat="1" ht="13.5">
      <c r="A128" s="9" t="s">
        <v>6</v>
      </c>
      <c r="B128" s="8">
        <v>5360100</v>
      </c>
      <c r="C128" s="8">
        <v>0</v>
      </c>
      <c r="D128" s="8">
        <f>B128+C128</f>
        <v>5360100</v>
      </c>
      <c r="E128" s="8">
        <v>5360100</v>
      </c>
      <c r="F128" s="8">
        <v>3593116.98</v>
      </c>
      <c r="G128" s="8">
        <f>+F128</f>
        <v>3593116.98</v>
      </c>
      <c r="H128" s="8">
        <f>+G128</f>
        <v>3593116.98</v>
      </c>
      <c r="I128" s="1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</row>
    <row r="129" spans="1:70" s="4" customFormat="1" ht="13.5">
      <c r="A129" s="12" t="s">
        <v>5</v>
      </c>
      <c r="B129" s="8">
        <v>0</v>
      </c>
      <c r="C129" s="8">
        <v>0</v>
      </c>
      <c r="D129" s="8">
        <f>B129+C129</f>
        <v>0</v>
      </c>
      <c r="E129" s="8">
        <v>0</v>
      </c>
      <c r="F129" s="8">
        <v>0</v>
      </c>
      <c r="G129" s="8">
        <f>+F129</f>
        <v>0</v>
      </c>
      <c r="H129" s="8">
        <f>+G129</f>
        <v>0</v>
      </c>
      <c r="I129" s="1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</row>
    <row r="130" spans="1:70" s="4" customFormat="1" ht="13.5">
      <c r="A130" s="9"/>
      <c r="B130" s="8"/>
      <c r="C130" s="8"/>
      <c r="D130" s="8"/>
      <c r="E130" s="8"/>
      <c r="F130" s="8"/>
      <c r="G130" s="8"/>
      <c r="H130" s="8"/>
      <c r="I130" s="19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</row>
    <row r="131" spans="1:70" s="4" customFormat="1" ht="13.5">
      <c r="A131" s="11" t="s">
        <v>4</v>
      </c>
      <c r="B131" s="10">
        <f>B132+B133+B134</f>
        <v>0</v>
      </c>
      <c r="C131" s="10">
        <f>C132+C133+C134</f>
        <v>0</v>
      </c>
      <c r="D131" s="10">
        <f>D132+D133+D134</f>
        <v>0</v>
      </c>
      <c r="E131" s="10">
        <f>E132+E133+E134</f>
        <v>0</v>
      </c>
      <c r="F131" s="10">
        <f>F132+F133+F134</f>
        <v>0</v>
      </c>
      <c r="G131" s="10">
        <f>G132+G133+G134</f>
        <v>0</v>
      </c>
      <c r="H131" s="10">
        <f>H132+H133+H134</f>
        <v>0</v>
      </c>
      <c r="I131" s="1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</row>
    <row r="132" spans="1:70" s="4" customFormat="1" ht="13.5">
      <c r="A132" s="9" t="s">
        <v>3</v>
      </c>
      <c r="B132" s="8">
        <v>0</v>
      </c>
      <c r="C132" s="8">
        <v>0</v>
      </c>
      <c r="D132" s="8">
        <f>B132+C132</f>
        <v>0</v>
      </c>
      <c r="E132" s="8">
        <v>0</v>
      </c>
      <c r="F132" s="8">
        <v>0</v>
      </c>
      <c r="G132" s="8">
        <v>0</v>
      </c>
      <c r="H132" s="8">
        <v>0</v>
      </c>
      <c r="I132" s="1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</row>
    <row r="133" spans="1:70" s="4" customFormat="1" ht="13.5">
      <c r="A133" s="9" t="s">
        <v>2</v>
      </c>
      <c r="B133" s="8">
        <v>0</v>
      </c>
      <c r="C133" s="8">
        <v>0</v>
      </c>
      <c r="D133" s="8">
        <f>B133+C133</f>
        <v>0</v>
      </c>
      <c r="E133" s="8">
        <v>0</v>
      </c>
      <c r="F133" s="8">
        <v>0</v>
      </c>
      <c r="G133" s="8">
        <v>0</v>
      </c>
      <c r="H133" s="8">
        <v>0</v>
      </c>
      <c r="I133" s="1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</row>
    <row r="134" spans="1:70" s="4" customFormat="1" ht="13.5">
      <c r="A134" s="9" t="s">
        <v>1</v>
      </c>
      <c r="B134" s="8">
        <v>0</v>
      </c>
      <c r="C134" s="8">
        <v>0</v>
      </c>
      <c r="D134" s="8">
        <f>B134+C134</f>
        <v>0</v>
      </c>
      <c r="E134" s="8">
        <v>0</v>
      </c>
      <c r="F134" s="8">
        <v>0</v>
      </c>
      <c r="G134" s="8">
        <v>0</v>
      </c>
      <c r="H134" s="8">
        <v>0</v>
      </c>
      <c r="I134" s="1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</row>
    <row r="135" spans="1:70" s="4" customFormat="1" ht="13.5">
      <c r="A135" s="9"/>
      <c r="B135" s="8"/>
      <c r="C135" s="8"/>
      <c r="D135" s="8"/>
      <c r="E135" s="8"/>
      <c r="F135" s="8"/>
      <c r="G135" s="8"/>
      <c r="H135" s="8"/>
      <c r="I135" s="1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</row>
    <row r="136" spans="1:70" s="4" customFormat="1" ht="13.5">
      <c r="A136" s="18" t="s">
        <v>0</v>
      </c>
      <c r="B136" s="17">
        <f>B125+B131</f>
        <v>5360100</v>
      </c>
      <c r="C136" s="17">
        <f>C125+C131</f>
        <v>0</v>
      </c>
      <c r="D136" s="17">
        <f>D125+D131</f>
        <v>5360100</v>
      </c>
      <c r="E136" s="17">
        <f>E125+E131</f>
        <v>5360100</v>
      </c>
      <c r="F136" s="17">
        <f>F125+F131</f>
        <v>3593116.98</v>
      </c>
      <c r="G136" s="17">
        <f>G125+G131</f>
        <v>3593116.98</v>
      </c>
      <c r="H136" s="17">
        <f>H125+H131</f>
        <v>3593116.98</v>
      </c>
      <c r="I136" s="19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</row>
    <row r="137" spans="1:70" s="4" customFormat="1" ht="13.5">
      <c r="A137" s="9"/>
      <c r="B137" s="8"/>
      <c r="C137" s="8"/>
      <c r="D137" s="8"/>
      <c r="E137" s="8"/>
      <c r="F137" s="8"/>
      <c r="G137" s="8"/>
      <c r="H137" s="8"/>
      <c r="I137" s="19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</row>
    <row r="138" spans="1:70" s="4" customFormat="1" ht="13.5">
      <c r="A138" s="21" t="s">
        <v>13</v>
      </c>
      <c r="B138" s="28"/>
      <c r="C138" s="28"/>
      <c r="D138" s="28"/>
      <c r="E138" s="28"/>
      <c r="F138" s="28"/>
      <c r="G138" s="28"/>
      <c r="H138" s="28"/>
      <c r="I138" s="19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</row>
    <row r="139" spans="1:70" s="4" customFormat="1" ht="13.5">
      <c r="A139" s="11" t="s">
        <v>9</v>
      </c>
      <c r="B139" s="10">
        <f>B140+B141+B142+B143</f>
        <v>3665461</v>
      </c>
      <c r="C139" s="10">
        <f>C140+C141+C142+C143</f>
        <v>83850</v>
      </c>
      <c r="D139" s="10">
        <f>D140+D141+D142+D143</f>
        <v>3749311</v>
      </c>
      <c r="E139" s="10">
        <f>E140+E141+E142+E143</f>
        <v>3749311</v>
      </c>
      <c r="F139" s="10">
        <f>F140+F141+F142+F143</f>
        <v>2780631.89</v>
      </c>
      <c r="G139" s="10">
        <f>G140+G141+G142+G143</f>
        <v>2780631.89</v>
      </c>
      <c r="H139" s="10">
        <f>H140+H141+H142+H143</f>
        <v>2780631.89</v>
      </c>
      <c r="I139" s="1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</row>
    <row r="140" spans="1:70" s="4" customFormat="1" ht="13.5">
      <c r="A140" s="26" t="s">
        <v>8</v>
      </c>
      <c r="B140" s="7">
        <v>3585277</v>
      </c>
      <c r="C140" s="7">
        <f>3669127-3585277</f>
        <v>83850</v>
      </c>
      <c r="D140" s="8">
        <f>B140+C140</f>
        <v>3669127</v>
      </c>
      <c r="E140" s="7">
        <v>3669127</v>
      </c>
      <c r="F140" s="7">
        <v>2735899.27</v>
      </c>
      <c r="G140" s="7">
        <f>+F140</f>
        <v>2735899.27</v>
      </c>
      <c r="H140" s="7">
        <f>+G140</f>
        <v>2735899.27</v>
      </c>
      <c r="I140" s="1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</row>
    <row r="141" spans="1:70" s="4" customFormat="1" ht="13.5">
      <c r="A141" s="26" t="s">
        <v>7</v>
      </c>
      <c r="B141" s="7">
        <v>0</v>
      </c>
      <c r="C141" s="7">
        <v>0</v>
      </c>
      <c r="D141" s="7">
        <f>B141+C141</f>
        <v>0</v>
      </c>
      <c r="E141" s="7">
        <v>0</v>
      </c>
      <c r="F141" s="7">
        <v>0</v>
      </c>
      <c r="G141" s="7">
        <f>+F141</f>
        <v>0</v>
      </c>
      <c r="H141" s="7">
        <f>+G141</f>
        <v>0</v>
      </c>
      <c r="I141" s="1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</row>
    <row r="142" spans="1:70" s="4" customFormat="1" ht="13.5">
      <c r="A142" s="26" t="s">
        <v>6</v>
      </c>
      <c r="B142" s="7">
        <v>80184</v>
      </c>
      <c r="C142" s="7">
        <v>0</v>
      </c>
      <c r="D142" s="7">
        <f>B142+C142</f>
        <v>80184</v>
      </c>
      <c r="E142" s="7">
        <v>80184</v>
      </c>
      <c r="F142" s="7">
        <v>44732.62</v>
      </c>
      <c r="G142" s="7">
        <f>+F142</f>
        <v>44732.62</v>
      </c>
      <c r="H142" s="7">
        <f>+G142</f>
        <v>44732.62</v>
      </c>
      <c r="I142" s="1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</row>
    <row r="143" spans="1:70" s="4" customFormat="1" ht="13.5">
      <c r="A143" s="27" t="s">
        <v>5</v>
      </c>
      <c r="B143" s="7">
        <v>0</v>
      </c>
      <c r="C143" s="7">
        <v>0</v>
      </c>
      <c r="D143" s="7">
        <f>B143+C143</f>
        <v>0</v>
      </c>
      <c r="E143" s="7">
        <v>0</v>
      </c>
      <c r="F143" s="7">
        <v>0</v>
      </c>
      <c r="G143" s="7">
        <f>+F143</f>
        <v>0</v>
      </c>
      <c r="H143" s="7">
        <f>+G143</f>
        <v>0</v>
      </c>
      <c r="I143" s="1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</row>
    <row r="144" spans="1:70" s="4" customFormat="1" ht="13.5">
      <c r="A144" s="26"/>
      <c r="B144" s="7"/>
      <c r="C144" s="7"/>
      <c r="D144" s="7"/>
      <c r="E144" s="7"/>
      <c r="F144" s="7"/>
      <c r="G144" s="7"/>
      <c r="H144" s="7"/>
      <c r="I144" s="19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</row>
    <row r="145" spans="1:70" s="4" customFormat="1" ht="13.5">
      <c r="A145" s="26" t="s">
        <v>4</v>
      </c>
      <c r="B145" s="7">
        <f>B146+B147+B148</f>
        <v>0</v>
      </c>
      <c r="C145" s="7">
        <f>C146+C147+C148</f>
        <v>0</v>
      </c>
      <c r="D145" s="7">
        <f>D146+D147+D148</f>
        <v>0</v>
      </c>
      <c r="E145" s="7">
        <f>E146+E147+E148</f>
        <v>0</v>
      </c>
      <c r="F145" s="7">
        <f>F146+F147+F148</f>
        <v>0</v>
      </c>
      <c r="G145" s="7">
        <f>G146+G147+G148</f>
        <v>0</v>
      </c>
      <c r="H145" s="7">
        <f>H146+H147+H148</f>
        <v>0</v>
      </c>
      <c r="I145" s="1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</row>
    <row r="146" spans="1:70" s="4" customFormat="1" ht="13.5">
      <c r="A146" s="26" t="s">
        <v>3</v>
      </c>
      <c r="B146" s="7">
        <v>0</v>
      </c>
      <c r="C146" s="7">
        <v>0</v>
      </c>
      <c r="D146" s="7">
        <f>B146+C146</f>
        <v>0</v>
      </c>
      <c r="E146" s="7">
        <v>0</v>
      </c>
      <c r="F146" s="7">
        <v>0</v>
      </c>
      <c r="G146" s="7">
        <v>0</v>
      </c>
      <c r="H146" s="7">
        <v>0</v>
      </c>
      <c r="I146" s="1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</row>
    <row r="147" spans="1:70" s="4" customFormat="1" ht="13.5">
      <c r="A147" s="26" t="s">
        <v>2</v>
      </c>
      <c r="B147" s="7">
        <v>0</v>
      </c>
      <c r="C147" s="7">
        <v>0</v>
      </c>
      <c r="D147" s="7">
        <f>B147+C147</f>
        <v>0</v>
      </c>
      <c r="E147" s="7">
        <v>0</v>
      </c>
      <c r="F147" s="7">
        <v>0</v>
      </c>
      <c r="G147" s="7">
        <v>0</v>
      </c>
      <c r="H147" s="7">
        <v>0</v>
      </c>
      <c r="I147" s="1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</row>
    <row r="148" spans="1:70" s="4" customFormat="1" ht="13.5">
      <c r="A148" s="26" t="s">
        <v>1</v>
      </c>
      <c r="B148" s="7">
        <v>0</v>
      </c>
      <c r="C148" s="7">
        <v>0</v>
      </c>
      <c r="D148" s="7">
        <f>B148+C148</f>
        <v>0</v>
      </c>
      <c r="E148" s="7">
        <v>0</v>
      </c>
      <c r="F148" s="7">
        <v>0</v>
      </c>
      <c r="G148" s="7">
        <v>0</v>
      </c>
      <c r="H148" s="7">
        <v>0</v>
      </c>
      <c r="I148" s="1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</row>
    <row r="149" spans="1:70" s="4" customFormat="1" ht="13.5">
      <c r="A149" s="26"/>
      <c r="B149" s="7"/>
      <c r="C149" s="7"/>
      <c r="D149" s="7"/>
      <c r="E149" s="7"/>
      <c r="F149" s="7"/>
      <c r="G149" s="7"/>
      <c r="H149" s="7"/>
      <c r="I149" s="1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</row>
    <row r="150" spans="1:70" s="4" customFormat="1" ht="13.5">
      <c r="A150" s="18" t="s">
        <v>0</v>
      </c>
      <c r="B150" s="17">
        <f>B139+B145</f>
        <v>3665461</v>
      </c>
      <c r="C150" s="17">
        <f>C139+C145</f>
        <v>83850</v>
      </c>
      <c r="D150" s="17">
        <f>D139+D145</f>
        <v>3749311</v>
      </c>
      <c r="E150" s="17">
        <f>E139+E145</f>
        <v>3749311</v>
      </c>
      <c r="F150" s="17">
        <f>F139+F145</f>
        <v>2780631.89</v>
      </c>
      <c r="G150" s="17">
        <f>G139+G145</f>
        <v>2780631.89</v>
      </c>
      <c r="H150" s="17">
        <f>H139+H145</f>
        <v>2780631.89</v>
      </c>
      <c r="I150" s="1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</row>
    <row r="151" spans="1:70" s="4" customFormat="1" ht="13.5">
      <c r="A151" s="25"/>
      <c r="B151" s="24"/>
      <c r="C151" s="24"/>
      <c r="D151" s="24"/>
      <c r="E151" s="24"/>
      <c r="F151" s="24"/>
      <c r="G151" s="24"/>
      <c r="H151" s="24"/>
      <c r="I151" s="1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</row>
    <row r="152" spans="1:70" s="4" customFormat="1" ht="13.5">
      <c r="A152" s="21" t="s">
        <v>12</v>
      </c>
      <c r="B152" s="23"/>
      <c r="C152" s="23"/>
      <c r="D152" s="23"/>
      <c r="E152" s="23"/>
      <c r="F152" s="23"/>
      <c r="G152" s="23"/>
      <c r="H152" s="23"/>
      <c r="I152" s="1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</row>
    <row r="153" spans="1:70" s="4" customFormat="1" ht="13.5">
      <c r="A153" s="11" t="s">
        <v>9</v>
      </c>
      <c r="B153" s="10">
        <f>B154+B155+B156+B157</f>
        <v>585678</v>
      </c>
      <c r="C153" s="10">
        <f>C154+C155+C156+C157</f>
        <v>1300</v>
      </c>
      <c r="D153" s="10">
        <f>D154+D155+D156+D157</f>
        <v>586978</v>
      </c>
      <c r="E153" s="10">
        <f>E154+E155+E156+E157</f>
        <v>586978</v>
      </c>
      <c r="F153" s="10">
        <f>F154+F155+F156+F157</f>
        <v>339563.64</v>
      </c>
      <c r="G153" s="10">
        <f>G154+G155+G156+G157</f>
        <v>339563.64</v>
      </c>
      <c r="H153" s="10">
        <f>H154+H155+H156+H157</f>
        <v>339563.64</v>
      </c>
      <c r="I153" s="1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</row>
    <row r="154" spans="1:70" s="4" customFormat="1" ht="13.5">
      <c r="A154" s="9" t="s">
        <v>8</v>
      </c>
      <c r="B154" s="22">
        <v>572104</v>
      </c>
      <c r="C154" s="8">
        <v>1300</v>
      </c>
      <c r="D154" s="8">
        <f>B154+C154</f>
        <v>573404</v>
      </c>
      <c r="E154" s="8">
        <v>573404</v>
      </c>
      <c r="F154" s="8">
        <v>333214.2</v>
      </c>
      <c r="G154" s="7">
        <f>+F154</f>
        <v>333214.2</v>
      </c>
      <c r="H154" s="7">
        <f>+G154</f>
        <v>333214.2</v>
      </c>
      <c r="I154" s="1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</row>
    <row r="155" spans="1:70" s="4" customFormat="1" ht="13.5">
      <c r="A155" s="9" t="s">
        <v>7</v>
      </c>
      <c r="B155" s="8">
        <v>0</v>
      </c>
      <c r="C155" s="8">
        <v>0</v>
      </c>
      <c r="D155" s="8">
        <f>B155+C155</f>
        <v>0</v>
      </c>
      <c r="E155" s="8">
        <v>0</v>
      </c>
      <c r="F155" s="8">
        <v>0</v>
      </c>
      <c r="G155" s="7">
        <f>+F155</f>
        <v>0</v>
      </c>
      <c r="H155" s="7">
        <f>+G155</f>
        <v>0</v>
      </c>
      <c r="I155" s="1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</row>
    <row r="156" spans="1:70" s="4" customFormat="1" ht="13.5">
      <c r="A156" s="9" t="s">
        <v>6</v>
      </c>
      <c r="B156" s="8">
        <v>13574</v>
      </c>
      <c r="C156" s="8">
        <v>0</v>
      </c>
      <c r="D156" s="8">
        <f>B156+C156</f>
        <v>13574</v>
      </c>
      <c r="E156" s="8">
        <v>13574</v>
      </c>
      <c r="F156" s="8">
        <v>6349.44</v>
      </c>
      <c r="G156" s="7">
        <f>+F156</f>
        <v>6349.44</v>
      </c>
      <c r="H156" s="7">
        <f>+G156</f>
        <v>6349.44</v>
      </c>
      <c r="I156" s="1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</row>
    <row r="157" spans="1:70" s="4" customFormat="1" ht="13.5">
      <c r="A157" s="12" t="s">
        <v>5</v>
      </c>
      <c r="B157" s="8">
        <v>0</v>
      </c>
      <c r="C157" s="8">
        <v>0</v>
      </c>
      <c r="D157" s="8">
        <f>B157+C157</f>
        <v>0</v>
      </c>
      <c r="E157" s="8">
        <v>0</v>
      </c>
      <c r="F157" s="8">
        <v>0</v>
      </c>
      <c r="G157" s="7">
        <f>+F157</f>
        <v>0</v>
      </c>
      <c r="H157" s="7">
        <f>+G157</f>
        <v>0</v>
      </c>
      <c r="I157" s="1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</row>
    <row r="158" spans="1:70" s="4" customFormat="1" ht="13.5">
      <c r="A158" s="9"/>
      <c r="B158" s="8"/>
      <c r="C158" s="8"/>
      <c r="D158" s="8"/>
      <c r="E158" s="8"/>
      <c r="F158" s="8"/>
      <c r="G158" s="8"/>
      <c r="H158" s="8"/>
      <c r="I158" s="1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</row>
    <row r="159" spans="1:70" s="4" customFormat="1" ht="13.5">
      <c r="A159" s="11" t="s">
        <v>4</v>
      </c>
      <c r="B159" s="10">
        <f>B160+B161+B162</f>
        <v>0</v>
      </c>
      <c r="C159" s="10">
        <f>C160+C161+C162</f>
        <v>0</v>
      </c>
      <c r="D159" s="10">
        <f>D160+D161+D162</f>
        <v>0</v>
      </c>
      <c r="E159" s="10">
        <f>E160+E161+E162</f>
        <v>0</v>
      </c>
      <c r="F159" s="10">
        <f>F160+F161+F162</f>
        <v>0</v>
      </c>
      <c r="G159" s="10">
        <f>G160+G161+G162</f>
        <v>0</v>
      </c>
      <c r="H159" s="10">
        <f>H160+H161+H162</f>
        <v>0</v>
      </c>
      <c r="I159" s="1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</row>
    <row r="160" spans="1:70" s="4" customFormat="1" ht="13.5">
      <c r="A160" s="9" t="s">
        <v>3</v>
      </c>
      <c r="B160" s="8">
        <v>0</v>
      </c>
      <c r="C160" s="8">
        <v>0</v>
      </c>
      <c r="D160" s="8">
        <f>B160+C160</f>
        <v>0</v>
      </c>
      <c r="E160" s="8">
        <v>0</v>
      </c>
      <c r="F160" s="8">
        <v>0</v>
      </c>
      <c r="G160" s="7">
        <f>+F160</f>
        <v>0</v>
      </c>
      <c r="H160" s="7">
        <f>+G160</f>
        <v>0</v>
      </c>
      <c r="I160" s="1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</row>
    <row r="161" spans="1:70" s="4" customFormat="1" ht="13.5">
      <c r="A161" s="9" t="s">
        <v>2</v>
      </c>
      <c r="B161" s="8">
        <v>0</v>
      </c>
      <c r="C161" s="8">
        <v>0</v>
      </c>
      <c r="D161" s="8">
        <f>B161+C161</f>
        <v>0</v>
      </c>
      <c r="E161" s="8">
        <v>0</v>
      </c>
      <c r="F161" s="8">
        <v>0</v>
      </c>
      <c r="G161" s="7">
        <f>+F161</f>
        <v>0</v>
      </c>
      <c r="H161" s="7">
        <f>+G161</f>
        <v>0</v>
      </c>
      <c r="I161" s="1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</row>
    <row r="162" spans="1:70" s="4" customFormat="1" ht="13.5">
      <c r="A162" s="9" t="s">
        <v>1</v>
      </c>
      <c r="B162" s="8">
        <v>0</v>
      </c>
      <c r="C162" s="8">
        <v>0</v>
      </c>
      <c r="D162" s="8">
        <f>B162+C162</f>
        <v>0</v>
      </c>
      <c r="E162" s="8">
        <v>0</v>
      </c>
      <c r="F162" s="8">
        <v>0</v>
      </c>
      <c r="G162" s="7">
        <f>+F162</f>
        <v>0</v>
      </c>
      <c r="H162" s="7">
        <f>+G162</f>
        <v>0</v>
      </c>
      <c r="I162" s="1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</row>
    <row r="163" spans="1:70" s="4" customFormat="1" ht="13.5">
      <c r="A163" s="9"/>
      <c r="B163" s="8"/>
      <c r="C163" s="8"/>
      <c r="D163" s="8"/>
      <c r="E163" s="8"/>
      <c r="F163" s="8"/>
      <c r="G163" s="8"/>
      <c r="H163" s="8"/>
      <c r="I163" s="1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</row>
    <row r="164" spans="1:70" s="4" customFormat="1" ht="13.5">
      <c r="A164" s="18" t="s">
        <v>0</v>
      </c>
      <c r="B164" s="17">
        <f>B153+B159</f>
        <v>585678</v>
      </c>
      <c r="C164" s="17">
        <f>C153+C159</f>
        <v>1300</v>
      </c>
      <c r="D164" s="17">
        <f>D153+D159</f>
        <v>586978</v>
      </c>
      <c r="E164" s="17">
        <f>E153+E159</f>
        <v>586978</v>
      </c>
      <c r="F164" s="17">
        <f>F153+F159</f>
        <v>339563.64</v>
      </c>
      <c r="G164" s="17">
        <f>G153+G159</f>
        <v>339563.64</v>
      </c>
      <c r="H164" s="17">
        <f>H153+H159</f>
        <v>339563.64</v>
      </c>
      <c r="I164" s="19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</row>
    <row r="165" spans="1:70" s="4" customFormat="1" ht="14.25">
      <c r="A165" s="16"/>
      <c r="B165" s="15"/>
      <c r="C165" s="15"/>
      <c r="D165" s="15"/>
      <c r="E165" s="15"/>
      <c r="F165" s="15"/>
      <c r="G165" s="15"/>
      <c r="H165" s="15"/>
      <c r="I165" s="19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</row>
    <row r="166" spans="1:70" s="4" customFormat="1" ht="14.25">
      <c r="A166" s="21" t="s">
        <v>11</v>
      </c>
      <c r="B166" s="20"/>
      <c r="C166" s="20"/>
      <c r="D166" s="20"/>
      <c r="E166" s="20"/>
      <c r="F166" s="20"/>
      <c r="G166" s="20"/>
      <c r="H166" s="20"/>
      <c r="I166" s="19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</row>
    <row r="167" spans="1:70" s="4" customFormat="1" ht="13.5">
      <c r="A167" s="11" t="s">
        <v>9</v>
      </c>
      <c r="B167" s="10">
        <f>B168+B169+B170+B171</f>
        <v>2378197</v>
      </c>
      <c r="C167" s="10">
        <f>C168+C169+C170+C171</f>
        <v>-26550</v>
      </c>
      <c r="D167" s="10">
        <f>D168+D169+D170+D171</f>
        <v>2351647</v>
      </c>
      <c r="E167" s="10">
        <f>E168+E169+E170+E171</f>
        <v>2351647</v>
      </c>
      <c r="F167" s="10">
        <f>F168+F169+F170+F171</f>
        <v>1523580.46</v>
      </c>
      <c r="G167" s="10">
        <f>G168+G169+G170+G171</f>
        <v>1523580.46</v>
      </c>
      <c r="H167" s="10">
        <f>H168+H169+H170+H171</f>
        <v>1523580.46</v>
      </c>
      <c r="I167" s="1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</row>
    <row r="168" spans="1:70" s="4" customFormat="1" ht="13.5">
      <c r="A168" s="9" t="s">
        <v>8</v>
      </c>
      <c r="B168" s="8">
        <v>2325257</v>
      </c>
      <c r="C168" s="8">
        <f>2298707-2325257</f>
        <v>-26550</v>
      </c>
      <c r="D168" s="8">
        <f>B168+C168</f>
        <v>2298707</v>
      </c>
      <c r="E168" s="8">
        <v>2298707</v>
      </c>
      <c r="F168" s="8">
        <v>1497095.42</v>
      </c>
      <c r="G168" s="7">
        <f>+F168</f>
        <v>1497095.42</v>
      </c>
      <c r="H168" s="7">
        <f>+G168</f>
        <v>1497095.42</v>
      </c>
      <c r="I168" s="1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</row>
    <row r="169" spans="1:70" s="4" customFormat="1" ht="13.5">
      <c r="A169" s="9" t="s">
        <v>7</v>
      </c>
      <c r="B169" s="8">
        <v>0</v>
      </c>
      <c r="C169" s="8">
        <v>0</v>
      </c>
      <c r="D169" s="8">
        <f>B169+C169</f>
        <v>0</v>
      </c>
      <c r="E169" s="8">
        <v>0</v>
      </c>
      <c r="F169" s="8">
        <v>0</v>
      </c>
      <c r="G169" s="7">
        <f>+F169</f>
        <v>0</v>
      </c>
      <c r="H169" s="7">
        <f>+G169</f>
        <v>0</v>
      </c>
      <c r="I169" s="1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</row>
    <row r="170" spans="1:70" s="4" customFormat="1" ht="13.5">
      <c r="A170" s="9" t="s">
        <v>6</v>
      </c>
      <c r="B170" s="8">
        <v>52940</v>
      </c>
      <c r="C170" s="8">
        <v>0</v>
      </c>
      <c r="D170" s="8">
        <f>B170+C170</f>
        <v>52940</v>
      </c>
      <c r="E170" s="8">
        <v>52940</v>
      </c>
      <c r="F170" s="8">
        <v>26485.040000000001</v>
      </c>
      <c r="G170" s="7">
        <f>+F170</f>
        <v>26485.040000000001</v>
      </c>
      <c r="H170" s="7">
        <f>+G170</f>
        <v>26485.040000000001</v>
      </c>
      <c r="I170" s="1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</row>
    <row r="171" spans="1:70" s="4" customFormat="1" ht="13.5">
      <c r="A171" s="12" t="s">
        <v>5</v>
      </c>
      <c r="B171" s="8">
        <v>0</v>
      </c>
      <c r="C171" s="8">
        <v>0</v>
      </c>
      <c r="D171" s="8">
        <f>B171+C171</f>
        <v>0</v>
      </c>
      <c r="E171" s="8">
        <v>0</v>
      </c>
      <c r="F171" s="8">
        <v>0</v>
      </c>
      <c r="G171" s="7">
        <f>+F171</f>
        <v>0</v>
      </c>
      <c r="H171" s="7">
        <f>+G171</f>
        <v>0</v>
      </c>
      <c r="I171" s="19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</row>
    <row r="172" spans="1:70" s="4" customFormat="1" ht="13.5">
      <c r="A172" s="9"/>
      <c r="B172" s="8"/>
      <c r="C172" s="8"/>
      <c r="D172" s="8"/>
      <c r="E172" s="8"/>
      <c r="F172" s="8"/>
      <c r="G172" s="8"/>
      <c r="H172" s="8"/>
      <c r="I172" s="19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</row>
    <row r="173" spans="1:70" s="4" customFormat="1" ht="13.5">
      <c r="A173" s="11" t="s">
        <v>4</v>
      </c>
      <c r="B173" s="10">
        <f>B174+B175+B176</f>
        <v>166950000</v>
      </c>
      <c r="C173" s="10">
        <f>C174+C175+C176</f>
        <v>0</v>
      </c>
      <c r="D173" s="10">
        <f>D174+D175+D176</f>
        <v>166950000</v>
      </c>
      <c r="E173" s="10">
        <f>E174+E175+E176</f>
        <v>166950000</v>
      </c>
      <c r="F173" s="10">
        <f>F174+F175+F176</f>
        <v>69590899.150000006</v>
      </c>
      <c r="G173" s="10">
        <f>G174+G175+G176</f>
        <v>69590899.150000006</v>
      </c>
      <c r="H173" s="10">
        <f>H174+H175+H176</f>
        <v>69590899.150000006</v>
      </c>
      <c r="I173" s="19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</row>
    <row r="174" spans="1:70" s="4" customFormat="1" ht="13.5">
      <c r="A174" s="9" t="s">
        <v>3</v>
      </c>
      <c r="B174" s="8">
        <v>0</v>
      </c>
      <c r="C174" s="8">
        <v>0</v>
      </c>
      <c r="D174" s="8">
        <f>B174+C174</f>
        <v>0</v>
      </c>
      <c r="E174" s="8">
        <v>0</v>
      </c>
      <c r="F174" s="8">
        <v>0</v>
      </c>
      <c r="G174" s="7">
        <f>+F174</f>
        <v>0</v>
      </c>
      <c r="H174" s="7">
        <f>+G174</f>
        <v>0</v>
      </c>
      <c r="I174" s="1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</row>
    <row r="175" spans="1:70" s="4" customFormat="1" ht="13.5">
      <c r="A175" s="9" t="s">
        <v>2</v>
      </c>
      <c r="B175" s="8">
        <v>0</v>
      </c>
      <c r="C175" s="8">
        <v>0</v>
      </c>
      <c r="D175" s="8">
        <f>B175+C175</f>
        <v>0</v>
      </c>
      <c r="E175" s="8">
        <v>0</v>
      </c>
      <c r="F175" s="8">
        <v>0</v>
      </c>
      <c r="G175" s="7">
        <f>+F175</f>
        <v>0</v>
      </c>
      <c r="H175" s="7">
        <f>+G175</f>
        <v>0</v>
      </c>
      <c r="I175" s="1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</row>
    <row r="176" spans="1:70" s="4" customFormat="1" ht="13.5">
      <c r="A176" s="9" t="s">
        <v>1</v>
      </c>
      <c r="B176" s="8">
        <v>166950000</v>
      </c>
      <c r="C176" s="8">
        <v>0</v>
      </c>
      <c r="D176" s="8">
        <f>B176+C176</f>
        <v>166950000</v>
      </c>
      <c r="E176" s="8">
        <v>166950000</v>
      </c>
      <c r="F176" s="8">
        <v>69590899.150000006</v>
      </c>
      <c r="G176" s="7">
        <f>+F176</f>
        <v>69590899.150000006</v>
      </c>
      <c r="H176" s="7">
        <f>+G176</f>
        <v>69590899.150000006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</row>
    <row r="177" spans="1:70" s="4" customFormat="1" ht="13.5">
      <c r="A177" s="9"/>
      <c r="B177" s="8"/>
      <c r="C177" s="8"/>
      <c r="D177" s="8"/>
      <c r="E177" s="8"/>
      <c r="F177" s="8"/>
      <c r="G177" s="7">
        <f>+F177</f>
        <v>0</v>
      </c>
      <c r="H177" s="7">
        <f>+G177</f>
        <v>0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</row>
    <row r="178" spans="1:70" s="4" customFormat="1" ht="13.5">
      <c r="A178" s="18" t="s">
        <v>0</v>
      </c>
      <c r="B178" s="17">
        <f>B167+B173</f>
        <v>169328197</v>
      </c>
      <c r="C178" s="17">
        <f>C167+C173</f>
        <v>-26550</v>
      </c>
      <c r="D178" s="17">
        <f>D167+D173</f>
        <v>169301647</v>
      </c>
      <c r="E178" s="17">
        <f>E167+E173</f>
        <v>169301647</v>
      </c>
      <c r="F178" s="17">
        <f>F167+F173</f>
        <v>71114479.609999999</v>
      </c>
      <c r="G178" s="17">
        <f>G167+G173</f>
        <v>71114479.609999999</v>
      </c>
      <c r="H178" s="17">
        <f>H167+H173</f>
        <v>71114479.609999999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</row>
    <row r="179" spans="1:70" s="4" customFormat="1" ht="14.25">
      <c r="A179" s="16"/>
      <c r="B179" s="15"/>
      <c r="C179" s="15"/>
      <c r="D179" s="15"/>
      <c r="E179" s="15"/>
      <c r="F179" s="15"/>
      <c r="G179" s="15"/>
      <c r="H179" s="15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</row>
    <row r="180" spans="1:70" s="4" customFormat="1" ht="13.5">
      <c r="A180" s="14" t="s">
        <v>10</v>
      </c>
      <c r="B180" s="13">
        <f>B24+B38+B52+B66+B80+B94+B108+B122+B136+B150+B164+B178</f>
        <v>1437086845</v>
      </c>
      <c r="C180" s="13">
        <f>C24+C38+C52+C66+C80+C94+C108+C122+C136+C150+C164+C178</f>
        <v>315162800</v>
      </c>
      <c r="D180" s="13">
        <f>D24+D38+D52+D66+D80+D94+D108+D122+D136+D150+D164+D178</f>
        <v>1752249645</v>
      </c>
      <c r="E180" s="13">
        <f>E24+E38+E52+E66+E80+E94+E108+E122+E136+E150+E164+E178</f>
        <v>1627263116.22</v>
      </c>
      <c r="F180" s="13">
        <f>F24+F38+F52+F66+F80+F94+F108+F122+F136+F150+F164+F178</f>
        <v>1364086984.1600001</v>
      </c>
      <c r="G180" s="13">
        <f>G24+G38+G52+G66+G80+G94+G108+G122+G136+G150+G164+G178</f>
        <v>1364086984.1600001</v>
      </c>
      <c r="H180" s="13">
        <f>H24+H38+H52+H66+H80+H94+H108+H122+H136+H150+H164+H178</f>
        <v>1364086984.1600001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</row>
    <row r="181" spans="1:70" s="4" customFormat="1" ht="13.5">
      <c r="A181" s="11" t="s">
        <v>9</v>
      </c>
      <c r="B181" s="10">
        <f>B182+B183+B184+B185</f>
        <v>1165079960</v>
      </c>
      <c r="C181" s="10">
        <f>C182+C183+C184+C185</f>
        <v>316262800</v>
      </c>
      <c r="D181" s="10">
        <f>B181+C181</f>
        <v>1481342760</v>
      </c>
      <c r="E181" s="10">
        <f>E182+E183+E184+E185</f>
        <v>1460137801.9400001</v>
      </c>
      <c r="F181" s="10">
        <f>F182+F183+F184+F185</f>
        <v>1294320770.73</v>
      </c>
      <c r="G181" s="10">
        <f>G182+G183+G184+G185</f>
        <v>1294320770.73</v>
      </c>
      <c r="H181" s="10">
        <f>H182+H183+H184+H185</f>
        <v>1294320770.73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</row>
    <row r="182" spans="1:70" s="4" customFormat="1" ht="13.5">
      <c r="A182" s="9" t="s">
        <v>8</v>
      </c>
      <c r="B182" s="8">
        <f>B14+B28+B42+B56+B70+B84+B98+B112+B126+B140+B154+B168</f>
        <v>58037005</v>
      </c>
      <c r="C182" s="8">
        <f>C14+C28+C42+C56+C70+C84+C98+C112+C126+C140+C154+C168</f>
        <v>6257800</v>
      </c>
      <c r="D182" s="7">
        <f>B182+C182</f>
        <v>64294805</v>
      </c>
      <c r="E182" s="8">
        <f>E14+E28+E42+E56+E70+E84+E98+E112+E126+E140+E154+E168</f>
        <v>63273448.549999997</v>
      </c>
      <c r="F182" s="8">
        <f>F14+F28+F42+F56+F70+F84+F98+F112+F126+F140+F154+F168</f>
        <v>45519739.420000009</v>
      </c>
      <c r="G182" s="8">
        <f>G14+G28+G42+G56+G70+G84+G98+G112+G126+G140+G154+G168</f>
        <v>45519739.420000009</v>
      </c>
      <c r="H182" s="8">
        <f>H14+H28+H42+H56+H70+H84+H98+H112+H126+H140+H154+H168</f>
        <v>45519739.420000009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</row>
    <row r="183" spans="1:70" s="4" customFormat="1" ht="13.5">
      <c r="A183" s="9" t="s">
        <v>7</v>
      </c>
      <c r="B183" s="8">
        <f>B15+B29+B43+B57+B71+B85+B99+B113+B127+B141+B155+B169</f>
        <v>5220000</v>
      </c>
      <c r="C183" s="8">
        <f>C15+C29+C43+C57+C71+C85+C99+C113+C127+C141+C155+C169</f>
        <v>110000</v>
      </c>
      <c r="D183" s="7">
        <f>B183+C183</f>
        <v>5330000</v>
      </c>
      <c r="E183" s="8">
        <f>E15+E29+E43+E57+E71+E85+E99+E113+E127+E141+E155+E169</f>
        <v>2426782.5</v>
      </c>
      <c r="F183" s="8">
        <f>F15+F29+F43+F57+F71+F85+F99+F113+F127+F141+F155+F169</f>
        <v>2131766.7600000002</v>
      </c>
      <c r="G183" s="8">
        <f>G15+G29+G43+G57+G71+G85+G99+G113+G127+G141+G155+G169</f>
        <v>2131766.7600000002</v>
      </c>
      <c r="H183" s="8">
        <f>H15+H29+H43+H57+H71+H85+H99+H113+H127+H141+H155+H169</f>
        <v>2131766.7600000002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</row>
    <row r="184" spans="1:70" s="4" customFormat="1" ht="13.5">
      <c r="A184" s="9" t="s">
        <v>6</v>
      </c>
      <c r="B184" s="8">
        <f>B16+B30+B44+B58+B72+B86+B100+B114+B128+B142+B156+B170</f>
        <v>28263547</v>
      </c>
      <c r="C184" s="8">
        <f>C16+C30+C44+C58+C72+C86+C100+C114+C128+C142+C156+C170</f>
        <v>1895000</v>
      </c>
      <c r="D184" s="7">
        <f>B184+C184</f>
        <v>30158547</v>
      </c>
      <c r="E184" s="8">
        <f>E16+E30+E44+E58+E72+E86+E100+E114+E128+E142+E156+E170</f>
        <v>18278045.16</v>
      </c>
      <c r="F184" s="8">
        <f>F16+F30+F44+F58+F72+F86+F100+F114+F128+F142+F156+F170</f>
        <v>14349213.519999996</v>
      </c>
      <c r="G184" s="8">
        <f>G16+G30+G44+G58+G72+G86+G100+G114+G128+G142+G156+G170</f>
        <v>14349213.519999996</v>
      </c>
      <c r="H184" s="8">
        <f>H16+H30+H44+H58+H72+H86+H100+H114+H128+H142+H156+H170</f>
        <v>14349213.519999996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</row>
    <row r="185" spans="1:70" s="4" customFormat="1" ht="13.5">
      <c r="A185" s="12" t="s">
        <v>5</v>
      </c>
      <c r="B185" s="8">
        <f>B17+B31+B45+B59+B73+B87+B101+B115+B129+B143+B157+B171</f>
        <v>1073559408</v>
      </c>
      <c r="C185" s="8">
        <f>C17+C31+C45+C59+C73+C87+C101+C115+C129+C143+C157+C171</f>
        <v>308000000</v>
      </c>
      <c r="D185" s="7">
        <f>B185+C185</f>
        <v>1381559408</v>
      </c>
      <c r="E185" s="8">
        <f>E17+E31+E45+E59+E73+E87+E101+E115+E129+E143+E157+E171</f>
        <v>1376159525.73</v>
      </c>
      <c r="F185" s="8">
        <f>F17+F31+F45+F59+F73+F87+F101+F115+F129+F143+F157+F171</f>
        <v>1232320051.03</v>
      </c>
      <c r="G185" s="8">
        <f>G17+G31+G45+G59+G73+G87+G101+G115+G129+G143+G157+G171</f>
        <v>1232320051.03</v>
      </c>
      <c r="H185" s="8">
        <f>H17+H31+H45+H59+H73+H87+H101+H115+H129+H143+H157+H171</f>
        <v>1232320051.03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</row>
    <row r="186" spans="1:70" s="4" customFormat="1" ht="13.5">
      <c r="A186" s="9"/>
      <c r="B186" s="8"/>
      <c r="C186" s="8"/>
      <c r="D186" s="7"/>
      <c r="E186" s="8"/>
      <c r="F186" s="8"/>
      <c r="G186" s="8"/>
      <c r="H186" s="8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</row>
    <row r="187" spans="1:70" s="4" customFormat="1" ht="13.5">
      <c r="A187" s="11" t="s">
        <v>4</v>
      </c>
      <c r="B187" s="10">
        <f>B188+B189+B190</f>
        <v>272006885</v>
      </c>
      <c r="C187" s="10">
        <f>C188+C189+C190</f>
        <v>-1100000</v>
      </c>
      <c r="D187" s="10">
        <f>B187+C187</f>
        <v>270906885</v>
      </c>
      <c r="E187" s="10">
        <f>E188+E189+E190</f>
        <v>167125314.28</v>
      </c>
      <c r="F187" s="10">
        <f>F188+F189+F190</f>
        <v>69766213.430000007</v>
      </c>
      <c r="G187" s="10">
        <f>G188+G189+G190</f>
        <v>69766213.430000007</v>
      </c>
      <c r="H187" s="10">
        <f>H188+H189+H190</f>
        <v>69766213.430000007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</row>
    <row r="188" spans="1:70" s="4" customFormat="1" ht="13.5">
      <c r="A188" s="9" t="s">
        <v>3</v>
      </c>
      <c r="B188" s="8">
        <f>B20+B34+B48+B62+B76+B90+B104+B118+B132+B146+B160+B174</f>
        <v>104056885</v>
      </c>
      <c r="C188" s="8">
        <f>C20+C34+C48+C62+C76+C90+C104+C118+C132+C146+C160+C174</f>
        <v>-1100000</v>
      </c>
      <c r="D188" s="7">
        <f>B188+C188</f>
        <v>102956885</v>
      </c>
      <c r="E188" s="8">
        <f>E20+E34+E48+E62+E76+E90+E104+E118+E132+E146+E160+E174</f>
        <v>175314.28</v>
      </c>
      <c r="F188" s="8">
        <f>F20+F34+F48+F62+F76+F90+F104+F118+F132+F146+F160+F174</f>
        <v>175314.28</v>
      </c>
      <c r="G188" s="8">
        <f>G20+G34+G48+G62+G76+G90+G104+G118+G132+G146+G160+G174</f>
        <v>175314.28</v>
      </c>
      <c r="H188" s="8">
        <f>H20+H34+H48+H62+H76+H90+H104+H118+H132+H146+H160+H174</f>
        <v>175314.28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</row>
    <row r="189" spans="1:70" s="4" customFormat="1" ht="13.5">
      <c r="A189" s="9" t="s">
        <v>2</v>
      </c>
      <c r="B189" s="8">
        <f>B21+B35+B49+B63+B77+B91+B105+B119+B133+B147+B161+B175</f>
        <v>1000000</v>
      </c>
      <c r="C189" s="8">
        <f>C21+C35+C49+C63+C77+C91+C105+C119+C133+C147+C161+C175</f>
        <v>0</v>
      </c>
      <c r="D189" s="7">
        <f>B189+C189</f>
        <v>1000000</v>
      </c>
      <c r="E189" s="8">
        <f>E21+E35+E49+E63+E77+E91+E105+E119+E133+E147+E161+E175</f>
        <v>0</v>
      </c>
      <c r="F189" s="8">
        <f>F21+F35+F49+F63+F77+F91+F105+F119+F133+F147+F161+F175</f>
        <v>0</v>
      </c>
      <c r="G189" s="8">
        <f>G21+G35+G49+G63+G77+G91+G105+G119+G133+G147+G161+G175</f>
        <v>0</v>
      </c>
      <c r="H189" s="8">
        <f>H21+H35+H49+H63+H77+H91+H105+H119+H133+H147+H161+H175</f>
        <v>0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</row>
    <row r="190" spans="1:70" s="4" customFormat="1" ht="13.5">
      <c r="A190" s="9" t="s">
        <v>1</v>
      </c>
      <c r="B190" s="8">
        <f>B22+B36+B50+B64+B78+B92+B106+B120+B134+B148+B162+B176</f>
        <v>166950000</v>
      </c>
      <c r="C190" s="8">
        <f>C22+C36+C50+C64+C78+C92+C106+C120+C134+C148+C162+C176</f>
        <v>0</v>
      </c>
      <c r="D190" s="7">
        <f>B190+C190</f>
        <v>166950000</v>
      </c>
      <c r="E190" s="8">
        <f>E22+E36+E50+E64+E78+E92+E106+E120+E134+E148+E162+E176</f>
        <v>166950000</v>
      </c>
      <c r="F190" s="8">
        <f>F22+F36+F50+F64+F78+F92+F106+F120+F134+F148+F162+F176</f>
        <v>69590899.150000006</v>
      </c>
      <c r="G190" s="8">
        <f>G22+G36+G50+G64+G78+G92+G106+G120+G134+G148+G162+G176</f>
        <v>69590899.150000006</v>
      </c>
      <c r="H190" s="8">
        <f>H22+H36+H50+H64+H78+H92+H106+H120+H134+H148+H162+H176</f>
        <v>69590899.150000006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</row>
    <row r="191" spans="1:70" s="4" customFormat="1" ht="13.5">
      <c r="A191" s="9"/>
      <c r="B191" s="8"/>
      <c r="C191" s="8"/>
      <c r="D191" s="8"/>
      <c r="E191" s="8"/>
      <c r="F191" s="8"/>
      <c r="G191" s="7">
        <f>+F191</f>
        <v>0</v>
      </c>
      <c r="H191" s="7">
        <f>+G191</f>
        <v>0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</row>
    <row r="192" spans="1:70" s="4" customFormat="1" ht="13.5">
      <c r="A192" s="6" t="s">
        <v>0</v>
      </c>
      <c r="B192" s="5">
        <f>B181+B187</f>
        <v>1437086845</v>
      </c>
      <c r="C192" s="5">
        <f>C181+C187</f>
        <v>315162800</v>
      </c>
      <c r="D192" s="5">
        <f>D181+D187</f>
        <v>1752249645</v>
      </c>
      <c r="E192" s="5">
        <f>E181+E187</f>
        <v>1627263116.22</v>
      </c>
      <c r="F192" s="5">
        <f>F181+F187</f>
        <v>1364086984.1600001</v>
      </c>
      <c r="G192" s="5">
        <f>G181+G187</f>
        <v>1364086984.1600001</v>
      </c>
      <c r="H192" s="5">
        <f>H181+H187</f>
        <v>1364086984.1600001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</row>
    <row r="193" spans="1:70" s="4" customFormat="1" ht="13.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</row>
    <row r="194" spans="1:70" s="4" customFormat="1" ht="13.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</row>
    <row r="195" spans="1:70" s="4" customFormat="1" ht="13.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</row>
    <row r="196" spans="1:70" s="4" customFormat="1" ht="13.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</row>
    <row r="197" spans="1:70" s="4" customFormat="1" ht="13.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</row>
    <row r="198" spans="1:70" s="4" customFormat="1" ht="13.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</row>
    <row r="199" spans="1:70" s="4" customFormat="1" ht="13.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</row>
    <row r="200" spans="1:70" s="4" customFormat="1" ht="13.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</row>
    <row r="201" spans="1:70" s="4" customFormat="1" ht="13.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</row>
    <row r="202" spans="1:70" s="4" customFormat="1" ht="13.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</row>
    <row r="203" spans="1:70" s="4" customFormat="1" ht="13.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</row>
    <row r="204" spans="1:70" s="4" customFormat="1" ht="13.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</row>
    <row r="205" spans="1:70" s="4" customFormat="1" ht="13.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</row>
    <row r="206" spans="1:70" s="4" customFormat="1" ht="13.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</row>
    <row r="207" spans="1:70" s="4" customFormat="1" ht="13.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</row>
    <row r="208" spans="1:70" s="4" customFormat="1" ht="13.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</row>
    <row r="209" spans="1:70" s="4" customFormat="1" ht="13.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</row>
    <row r="210" spans="1:70" s="4" customFormat="1" ht="13.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</row>
    <row r="211" spans="1:70" s="4" customFormat="1" ht="13.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</row>
    <row r="212" spans="1:70" s="4" customFormat="1" ht="13.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</row>
    <row r="213" spans="1:70" s="4" customFormat="1" ht="13.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</row>
    <row r="214" spans="1:70" s="4" customFormat="1" ht="13.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</row>
    <row r="215" spans="1:70" s="4" customFormat="1" ht="13.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</row>
    <row r="216" spans="1:70" s="4" customFormat="1" ht="13.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</row>
    <row r="217" spans="1:70" s="4" customFormat="1" ht="13.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</row>
    <row r="218" spans="1:70" s="4" customFormat="1" ht="13.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</row>
    <row r="219" spans="1:70" s="4" customFormat="1" ht="13.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</row>
    <row r="220" spans="1:70" s="4" customFormat="1" ht="13.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</row>
    <row r="221" spans="1:70" s="4" customFormat="1" ht="13.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</row>
    <row r="222" spans="1:70" s="4" customFormat="1" ht="13.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</row>
    <row r="223" spans="1:70" s="4" customFormat="1" ht="13.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</row>
    <row r="224" spans="1:70" s="4" customFormat="1" ht="13.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</row>
    <row r="225" spans="1:70" s="4" customFormat="1" ht="13.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</row>
    <row r="226" spans="1:70" s="4" customFormat="1" ht="13.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</row>
    <row r="227" spans="1:70" s="4" customFormat="1" ht="13.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</row>
    <row r="228" spans="1:70" s="4" customFormat="1" ht="13.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</row>
    <row r="229" spans="1:70" s="4" customFormat="1" ht="13.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</row>
    <row r="230" spans="1:70" s="4" customFormat="1" ht="13.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</row>
    <row r="231" spans="1:70" s="4" customFormat="1" ht="13.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</row>
    <row r="232" spans="1:70" s="4" customFormat="1" ht="13.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</row>
    <row r="233" spans="1:70" s="4" customFormat="1" ht="13.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</row>
    <row r="234" spans="1:70" s="4" customFormat="1" ht="13.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</row>
    <row r="235" spans="1:70" s="4" customFormat="1" ht="13.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</row>
    <row r="236" spans="1:70" s="4" customFormat="1" ht="13.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</row>
    <row r="237" spans="1:70" s="4" customFormat="1" ht="13.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</row>
    <row r="238" spans="1:70" s="4" customFormat="1" ht="13.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</row>
    <row r="239" spans="1:70" s="4" customFormat="1" ht="13.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</row>
    <row r="240" spans="1:70" s="4" customFormat="1" ht="13.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</row>
    <row r="241" spans="1:70" s="4" customFormat="1" ht="13.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</row>
    <row r="242" spans="1:70" s="4" customFormat="1" ht="13.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</row>
    <row r="243" spans="1:70" s="4" customFormat="1" ht="13.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</row>
    <row r="244" spans="1:70" s="4" customFormat="1" ht="13.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</row>
    <row r="245" spans="1:70" s="4" customFormat="1" ht="13.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</row>
    <row r="246" spans="1:70" s="4" customFormat="1" ht="13.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</row>
    <row r="247" spans="1:70" s="4" customFormat="1" ht="13.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</row>
    <row r="248" spans="1:70" s="4" customFormat="1" ht="13.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</row>
    <row r="249" spans="1:70" s="4" customFormat="1" ht="13.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</row>
    <row r="250" spans="1:70" s="4" customFormat="1" ht="13.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</row>
    <row r="251" spans="1:70" s="4" customFormat="1" ht="13.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</row>
    <row r="252" spans="1:70" s="4" customFormat="1" ht="13.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</row>
    <row r="253" spans="1:70" s="4" customFormat="1" ht="13.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</row>
    <row r="254" spans="1:70" s="4" customFormat="1" ht="13.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</row>
    <row r="255" spans="1:70" s="4" customFormat="1" ht="13.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</row>
    <row r="256" spans="1:70" s="4" customFormat="1" ht="13.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</row>
    <row r="257" spans="1:70" s="4" customFormat="1" ht="13.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</row>
    <row r="258" spans="1:70" s="4" customFormat="1" ht="13.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</row>
    <row r="259" spans="1:70" s="4" customFormat="1" ht="13.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</row>
    <row r="260" spans="1:70" s="4" customFormat="1" ht="13.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</row>
    <row r="261" spans="1:70" s="4" customFormat="1" ht="13.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</row>
    <row r="262" spans="1:70" s="4" customFormat="1" ht="13.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</row>
    <row r="263" spans="1:70" s="4" customFormat="1" ht="13.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</row>
    <row r="264" spans="1:70" s="4" customFormat="1" ht="13.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</row>
    <row r="265" spans="1:70" s="4" customFormat="1" ht="13.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</row>
    <row r="266" spans="1:70" s="4" customFormat="1" ht="13.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</row>
    <row r="267" spans="1:70" s="4" customFormat="1" ht="13.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</row>
    <row r="268" spans="1:70" s="4" customFormat="1" ht="13.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</row>
    <row r="269" spans="1:70" s="4" customFormat="1" ht="13.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</row>
    <row r="270" spans="1:70" s="4" customFormat="1" ht="13.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</row>
    <row r="271" spans="1:70" s="4" customFormat="1" ht="13.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</row>
    <row r="272" spans="1:70" s="4" customFormat="1" ht="13.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</row>
    <row r="273" spans="1:70" s="4" customFormat="1" ht="13.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</row>
    <row r="274" spans="1:70" s="4" customFormat="1" ht="13.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</row>
    <row r="275" spans="1:70" s="4" customFormat="1" ht="13.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</row>
    <row r="276" spans="1:70" s="4" customFormat="1" ht="13.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</row>
    <row r="277" spans="1:70" s="4" customFormat="1" ht="13.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</row>
    <row r="278" spans="1:70" s="4" customFormat="1" ht="13.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</row>
    <row r="279" spans="1:70" s="4" customFormat="1" ht="13.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</row>
    <row r="280" spans="1:70" s="4" customFormat="1" ht="13.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</row>
    <row r="281" spans="1:70" s="4" customFormat="1" ht="13.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</row>
    <row r="282" spans="1:70" s="4" customFormat="1" ht="13.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</row>
    <row r="283" spans="1:70" s="4" customFormat="1" ht="13.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</row>
    <row r="284" spans="1:70" s="4" customFormat="1" ht="13.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</row>
    <row r="285" spans="1:70" s="4" customFormat="1" ht="13.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</row>
    <row r="286" spans="1:70" s="4" customFormat="1" ht="13.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</row>
    <row r="287" spans="1:70" s="4" customFormat="1" ht="13.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</row>
    <row r="288" spans="1:70" s="4" customFormat="1" ht="13.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</row>
    <row r="289" spans="1:70" s="4" customFormat="1" ht="13.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</row>
    <row r="290" spans="1:70" s="4" customFormat="1" ht="13.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</row>
    <row r="291" spans="1:70" s="4" customFormat="1" ht="13.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</row>
    <row r="292" spans="1:70" s="4" customFormat="1" ht="13.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</row>
    <row r="293" spans="1:70" s="4" customFormat="1" ht="13.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</row>
    <row r="294" spans="1:70" s="4" customFormat="1" ht="13.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</row>
    <row r="295" spans="1:70" s="4" customFormat="1" ht="13.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</row>
    <row r="296" spans="1:70" s="4" customFormat="1" ht="13.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</row>
    <row r="297" spans="1:70" s="4" customFormat="1" ht="13.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</row>
    <row r="298" spans="1:70" s="4" customFormat="1" ht="13.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</row>
    <row r="299" spans="1:70" s="4" customFormat="1" ht="13.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</row>
    <row r="300" spans="1:70" s="4" customFormat="1" ht="13.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</row>
    <row r="301" spans="1:70" s="4" customFormat="1" ht="13.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</row>
    <row r="302" spans="1:70" s="4" customFormat="1" ht="13.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</row>
    <row r="303" spans="1:70" s="4" customFormat="1" ht="13.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</row>
    <row r="304" spans="1:70" s="4" customFormat="1" ht="13.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</row>
    <row r="305" spans="1:70" s="4" customFormat="1" ht="13.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</row>
    <row r="306" spans="1:70" s="4" customFormat="1" ht="13.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</row>
    <row r="307" spans="1:70" s="4" customFormat="1" ht="13.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</row>
    <row r="308" spans="1:70" s="4" customFormat="1" ht="13.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</row>
    <row r="309" spans="1:70" s="4" customFormat="1" ht="13.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</row>
    <row r="310" spans="1:70" s="4" customFormat="1" ht="13.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</row>
    <row r="311" spans="1:70" s="4" customFormat="1" ht="13.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</row>
    <row r="312" spans="1:70" s="4" customFormat="1" ht="13.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</row>
    <row r="313" spans="1:70" s="4" customFormat="1" ht="13.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</row>
    <row r="314" spans="1:70" s="4" customFormat="1" ht="13.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</row>
    <row r="315" spans="1:70" s="4" customFormat="1" ht="13.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</row>
    <row r="316" spans="1:70" s="4" customFormat="1" ht="13.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</row>
    <row r="317" spans="1:70" s="4" customFormat="1" ht="13.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</row>
    <row r="318" spans="1:70" s="4" customFormat="1" ht="13.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</row>
    <row r="319" spans="1:70" s="4" customFormat="1" ht="13.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</row>
    <row r="320" spans="1:70" s="4" customFormat="1" ht="13.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</row>
    <row r="321" spans="1:70" s="4" customFormat="1" ht="13.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</row>
    <row r="322" spans="1:70" s="4" customFormat="1" ht="13.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</row>
    <row r="323" spans="1:70" s="4" customFormat="1" ht="13.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</row>
    <row r="324" spans="1:70" s="4" customFormat="1" ht="13.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</row>
    <row r="325" spans="1:70" s="4" customFormat="1" ht="13.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</row>
    <row r="326" spans="1:70" s="4" customFormat="1" ht="13.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</row>
    <row r="327" spans="1:70" s="4" customFormat="1" ht="13.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</row>
    <row r="328" spans="1:70" s="4" customFormat="1" ht="13.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</row>
    <row r="329" spans="1:70" s="4" customFormat="1" ht="13.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</row>
    <row r="330" spans="1:70" s="4" customFormat="1" ht="13.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</row>
    <row r="331" spans="1:70" s="4" customFormat="1" ht="13.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</row>
    <row r="332" spans="1:70" s="4" customFormat="1" ht="13.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</row>
    <row r="333" spans="1:70" s="4" customFormat="1" ht="13.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</row>
    <row r="334" spans="1:70" s="4" customFormat="1" ht="13.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</row>
    <row r="335" spans="1:70" s="4" customFormat="1" ht="13.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</row>
    <row r="336" spans="1:70" s="4" customFormat="1" ht="13.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</row>
    <row r="337" spans="1:70" s="4" customFormat="1" ht="13.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</row>
    <row r="338" spans="1:70" s="4" customFormat="1" ht="13.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</row>
    <row r="339" spans="1:70" s="4" customFormat="1" ht="13.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</row>
    <row r="340" spans="1:70" s="4" customFormat="1" ht="13.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</row>
    <row r="341" spans="1:70" s="4" customFormat="1" ht="13.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</row>
    <row r="342" spans="1:70" s="4" customFormat="1" ht="13.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</row>
    <row r="343" spans="1:70" s="4" customFormat="1" ht="13.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</row>
    <row r="344" spans="1:70" s="4" customFormat="1" ht="13.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</row>
    <row r="345" spans="1:70" s="4" customFormat="1" ht="13.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</row>
    <row r="346" spans="1:70" s="4" customFormat="1" ht="13.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</row>
    <row r="347" spans="1:70" s="4" customFormat="1" ht="13.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</row>
    <row r="348" spans="1:70" s="4" customFormat="1" ht="13.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</row>
    <row r="349" spans="1:70" s="4" customFormat="1" ht="13.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</row>
    <row r="350" spans="1:70" s="4" customFormat="1" ht="13.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</row>
    <row r="351" spans="1:70" s="4" customFormat="1" ht="13.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</row>
    <row r="352" spans="1:70" s="4" customFormat="1" ht="13.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</row>
    <row r="353" spans="1:70" s="4" customFormat="1" ht="13.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</row>
    <row r="354" spans="1:70" s="4" customFormat="1" ht="13.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</row>
    <row r="355" spans="1:70" s="4" customFormat="1" ht="13.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</row>
    <row r="356" spans="1:70" s="4" customFormat="1" ht="13.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</row>
    <row r="357" spans="1:70" s="4" customFormat="1" ht="13.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</row>
    <row r="358" spans="1:70" s="4" customFormat="1" ht="13.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</row>
    <row r="359" spans="1:70" s="4" customFormat="1" ht="13.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</row>
    <row r="360" spans="1:70" s="4" customFormat="1" ht="13.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</row>
    <row r="361" spans="1:70" s="4" customFormat="1" ht="13.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</row>
    <row r="362" spans="1:70" s="4" customFormat="1" ht="13.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</row>
    <row r="363" spans="1:70" s="4" customFormat="1" ht="13.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</row>
    <row r="364" spans="1:70" s="4" customFormat="1" ht="13.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</row>
    <row r="365" spans="1:70" s="4" customFormat="1" ht="13.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</row>
    <row r="366" spans="1:70" s="4" customFormat="1" ht="13.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</row>
    <row r="367" spans="1:70" s="4" customFormat="1" ht="13.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</row>
    <row r="368" spans="1:70" s="4" customFormat="1" ht="13.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</row>
    <row r="369" spans="1:8">
      <c r="A369" s="3"/>
      <c r="B369" s="3"/>
      <c r="C369" s="3"/>
      <c r="D369" s="3"/>
      <c r="E369" s="3"/>
      <c r="F369" s="3"/>
      <c r="G369" s="3"/>
      <c r="H369" s="3"/>
    </row>
    <row r="370" spans="1:8">
      <c r="A370" s="3"/>
      <c r="B370" s="3"/>
      <c r="C370" s="3"/>
      <c r="D370" s="3"/>
      <c r="E370" s="3"/>
      <c r="F370" s="3"/>
      <c r="G370" s="3"/>
      <c r="H370" s="3"/>
    </row>
    <row r="371" spans="1:8">
      <c r="A371" s="3"/>
      <c r="B371" s="3"/>
      <c r="C371" s="3"/>
      <c r="D371" s="3"/>
      <c r="E371" s="3"/>
      <c r="F371" s="3"/>
      <c r="G371" s="3"/>
      <c r="H371" s="3"/>
    </row>
    <row r="372" spans="1:8">
      <c r="A372" s="3"/>
      <c r="B372" s="3"/>
      <c r="C372" s="3"/>
      <c r="D372" s="3"/>
      <c r="E372" s="3"/>
      <c r="F372" s="3"/>
      <c r="G372" s="3"/>
      <c r="H372" s="3"/>
    </row>
    <row r="373" spans="1:8">
      <c r="A373" s="3"/>
      <c r="B373" s="3"/>
      <c r="C373" s="3"/>
      <c r="D373" s="3"/>
      <c r="E373" s="3"/>
      <c r="F373" s="3"/>
      <c r="G373" s="3"/>
      <c r="H373" s="3"/>
    </row>
    <row r="374" spans="1:8">
      <c r="A374" s="3"/>
      <c r="B374" s="3"/>
      <c r="C374" s="3"/>
      <c r="D374" s="3"/>
      <c r="E374" s="3"/>
      <c r="F374" s="3"/>
      <c r="G374" s="3"/>
      <c r="H374" s="3"/>
    </row>
    <row r="375" spans="1:8">
      <c r="A375" s="3"/>
      <c r="B375" s="3"/>
      <c r="C375" s="3"/>
      <c r="D375" s="3"/>
      <c r="E375" s="3"/>
      <c r="F375" s="3"/>
      <c r="G375" s="3"/>
      <c r="H375" s="3"/>
    </row>
    <row r="376" spans="1:8">
      <c r="A376" s="3"/>
      <c r="B376" s="3"/>
      <c r="C376" s="3"/>
      <c r="D376" s="3"/>
      <c r="E376" s="3"/>
      <c r="F376" s="3"/>
      <c r="G376" s="3"/>
      <c r="H376" s="3"/>
    </row>
    <row r="377" spans="1:8">
      <c r="A377" s="3"/>
      <c r="B377" s="3"/>
      <c r="C377" s="3"/>
      <c r="D377" s="3"/>
      <c r="E377" s="3"/>
      <c r="F377" s="3"/>
      <c r="G377" s="3"/>
      <c r="H377" s="3"/>
    </row>
    <row r="378" spans="1:8">
      <c r="A378" s="3"/>
      <c r="B378" s="3"/>
      <c r="C378" s="3"/>
      <c r="D378" s="3"/>
      <c r="E378" s="3"/>
      <c r="F378" s="3"/>
      <c r="G378" s="3"/>
      <c r="H378" s="3"/>
    </row>
  </sheetData>
  <mergeCells count="7">
    <mergeCell ref="A10:H10"/>
    <mergeCell ref="A1:H1"/>
    <mergeCell ref="A2:H2"/>
    <mergeCell ref="A3:H3"/>
    <mergeCell ref="A7:H7"/>
    <mergeCell ref="A8:H8"/>
    <mergeCell ref="A9:H9"/>
  </mergeCells>
  <pageMargins left="0" right="0" top="0.59055118110236227" bottom="0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TRIM-2013</vt:lpstr>
      <vt:lpstr>'3 TRIM-2013'!Títulos_a_imprimir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2015-06-04T17:48:22Z</dcterms:created>
  <dcterms:modified xsi:type="dcterms:W3CDTF">2015-06-04T17:52:20Z</dcterms:modified>
</cp:coreProperties>
</file>